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crystalwarner\Desktop\Working Documents\New Moving Services\4. Bid Documents\"/>
    </mc:Choice>
  </mc:AlternateContent>
  <xr:revisionPtr revIDLastSave="0" documentId="13_ncr:1_{C622EAAD-9846-4D8D-9B81-4473371972C6}" xr6:coauthVersionLast="47" xr6:coauthVersionMax="47" xr10:uidLastSave="{00000000-0000-0000-0000-000000000000}"/>
  <bookViews>
    <workbookView xWindow="-1650" yWindow="-13080" windowWidth="23280" windowHeight="12480" xr2:uid="{D1D0E803-3FAF-48CF-ACC3-3FC842D12AD1}"/>
  </bookViews>
  <sheets>
    <sheet name="MOVING SERVICES BID SHEE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0" i="1" l="1"/>
  <c r="F39" i="1"/>
  <c r="F38" i="1"/>
  <c r="F34" i="1"/>
  <c r="F33" i="1"/>
  <c r="F35" i="1"/>
  <c r="F28" i="1"/>
  <c r="F27" i="1"/>
  <c r="F26" i="1"/>
  <c r="F25" i="1"/>
  <c r="F24" i="1"/>
  <c r="F20" i="1"/>
  <c r="F21" i="1" s="1"/>
  <c r="F16" i="1"/>
  <c r="F15" i="1"/>
  <c r="F14" i="1"/>
  <c r="F10" i="1"/>
  <c r="F9" i="1"/>
  <c r="F11" i="1" s="1"/>
  <c r="D5" i="1"/>
  <c r="F5" i="1" s="1"/>
  <c r="D4" i="1"/>
  <c r="F4" i="1" s="1"/>
  <c r="F6" i="1" s="1"/>
  <c r="F41" i="1" l="1"/>
  <c r="F17" i="1"/>
  <c r="F45" i="1"/>
  <c r="F29" i="1" l="1"/>
  <c r="F47" i="1" s="1"/>
</calcChain>
</file>

<file path=xl/sharedStrings.xml><?xml version="1.0" encoding="utf-8"?>
<sst xmlns="http://schemas.openxmlformats.org/spreadsheetml/2006/main" count="70" uniqueCount="54">
  <si>
    <t xml:space="preserve">ITEM No. </t>
  </si>
  <si>
    <t xml:space="preserve">TOTAL </t>
  </si>
  <si>
    <t>Project Manager- Overtime Rate</t>
  </si>
  <si>
    <t xml:space="preserve">HOURLY RATE </t>
  </si>
  <si>
    <t>SUBTOTAL  FOR ITEMS 1-2</t>
  </si>
  <si>
    <t xml:space="preserve">Plastic Reusable Bins </t>
  </si>
  <si>
    <t xml:space="preserve">Lockable Security Bins, reusable </t>
  </si>
  <si>
    <t xml:space="preserve">Crate Rental- four (4) interlocking crates per dolly </t>
  </si>
  <si>
    <t>Library Carriers/Cart Rental (rolling five(5)  Shelf Cart)</t>
  </si>
  <si>
    <t xml:space="preserve">Additional Dolly Rental (if less than 4 crates per one(1) dolly is requested </t>
  </si>
  <si>
    <t>ESTIMATED DAYS FOR THE LIFE OF THE CONTRACT</t>
  </si>
  <si>
    <t>COST PER UNIT</t>
  </si>
  <si>
    <t xml:space="preserve">LOST EQUIPMENT </t>
  </si>
  <si>
    <t>Lost Dolly</t>
  </si>
  <si>
    <t xml:space="preserve">Lost Crate </t>
  </si>
  <si>
    <t xml:space="preserve">REPLACEMENT COST PER UNIT </t>
  </si>
  <si>
    <t xml:space="preserve">Compactor/Crusher </t>
  </si>
  <si>
    <t>DAILY RATE</t>
  </si>
  <si>
    <t>GRAND TOTAL FOR BID SHEET</t>
  </si>
  <si>
    <t>Dumpster - 10 cubic yards (3 tons allowable)</t>
  </si>
  <si>
    <t>Dumpster- 20 cubic yard (5 ton allowable)</t>
  </si>
  <si>
    <t xml:space="preserve">Commercial Tri- Wall Bins </t>
  </si>
  <si>
    <r>
      <rPr>
        <b/>
        <sz val="10"/>
        <rFont val="Aptos Narrow"/>
        <family val="2"/>
        <scheme val="minor"/>
      </rPr>
      <t xml:space="preserve">Note: The quantities shown are estimates and shall be utilized for bidding purposes only. </t>
    </r>
    <r>
      <rPr>
        <sz val="10"/>
        <color rgb="FFFF0000"/>
        <rFont val="Aptos Narrow"/>
        <family val="2"/>
        <scheme val="minor"/>
      </rPr>
      <t xml:space="preserve">
</t>
    </r>
    <r>
      <rPr>
        <sz val="10"/>
        <color theme="1"/>
        <rFont val="Aptos Narrow"/>
        <family val="2"/>
        <scheme val="minor"/>
      </rPr>
      <t xml:space="preserve">Vendor </t>
    </r>
    <r>
      <rPr>
        <b/>
        <sz val="10"/>
        <color theme="1"/>
        <rFont val="Aptos Narrow"/>
        <family val="2"/>
        <scheme val="minor"/>
      </rPr>
      <t>MUST</t>
    </r>
    <r>
      <rPr>
        <sz val="10"/>
        <color theme="1"/>
        <rFont val="Aptos Narrow"/>
        <family val="2"/>
        <scheme val="minor"/>
      </rPr>
      <t xml:space="preserve"> bid on all items or bid may be deemed non-responsive. </t>
    </r>
  </si>
  <si>
    <t xml:space="preserve">The Highlighted Cell will be your total bid amount to be inserted in the PASSPort Item Grid. This highlighted total will be automatically calculated once you bid on all the required items. </t>
  </si>
  <si>
    <t xml:space="preserve">ALLOWANCE FOR RIGGING EQUIPMENT AND/OR OTHER SERVICES: </t>
  </si>
  <si>
    <t>ESTIMATED AMOUNT FOR LABOR</t>
  </si>
  <si>
    <t>ESTIMATED HOURS FOR THE LIFE OF THE CONTRACT</t>
  </si>
  <si>
    <t xml:space="preserve">Project Manager- Regular Rate </t>
  </si>
  <si>
    <t>SUBTOTAL  FOR ITEMS 3-4</t>
  </si>
  <si>
    <t>ESTIMATED ALLOWANCE</t>
  </si>
  <si>
    <t>PER DAY</t>
  </si>
  <si>
    <t>VEHICLES  PER SECTION 6.3 OF THE SPECIFICATIONS</t>
  </si>
  <si>
    <t xml:space="preserve">Dual Axle Box Truck </t>
  </si>
  <si>
    <t xml:space="preserve">Tractor Trailer </t>
  </si>
  <si>
    <t xml:space="preserve">Cargo Van </t>
  </si>
  <si>
    <t xml:space="preserve">Labor for moving services- Regular Rate </t>
  </si>
  <si>
    <t>Labor for moving services- Overtime Rate</t>
  </si>
  <si>
    <t>SUBTOTAL FOR ITEMS 5-7</t>
  </si>
  <si>
    <t>SUBTOTAL FOR ITEM 8</t>
  </si>
  <si>
    <t>SUBTOTAL FOR ITEMS 9-13</t>
  </si>
  <si>
    <t>SUBTOTAL FOR ITEMS 14-15</t>
  </si>
  <si>
    <t>SUBTOTAL FOR ITEMS 16-18</t>
  </si>
  <si>
    <t>TOTAL FOR ITEM 19</t>
  </si>
  <si>
    <r>
      <t xml:space="preserve">PURCHASED EQUIPMENT: 
</t>
    </r>
    <r>
      <rPr>
        <sz val="11"/>
        <color theme="1"/>
        <rFont val="Aptos Narrow"/>
        <family val="2"/>
        <scheme val="minor"/>
      </rPr>
      <t xml:space="preserve">Orders for Commercial Bins (Item No. 8) are purchased. </t>
    </r>
  </si>
  <si>
    <r>
      <t xml:space="preserve">RENTAL EQUIPMENT : 
</t>
    </r>
    <r>
      <rPr>
        <sz val="11"/>
        <color theme="1"/>
        <rFont val="Aptos Narrow"/>
        <family val="2"/>
        <scheme val="minor"/>
      </rPr>
      <t xml:space="preserve">Orders for Items No. 9-13 are rented. </t>
    </r>
  </si>
  <si>
    <t>ESTIMATED AMOUNT FOR THE LIFE OF THE CONTRACT</t>
  </si>
  <si>
    <t xml:space="preserve">DAILY RATE </t>
  </si>
  <si>
    <r>
      <t xml:space="preserve">PERCENT MARK- UP 
</t>
    </r>
    <r>
      <rPr>
        <b/>
        <sz val="11"/>
        <color rgb="FFFF0000"/>
        <rFont val="Aptos Narrow"/>
        <family val="2"/>
        <scheme val="minor"/>
      </rPr>
      <t>(CANNOT EXCEED 25% )</t>
    </r>
  </si>
  <si>
    <r>
      <t xml:space="preserve">VENDOR MUST ENTER THEIR PERCENT MARK- UP 
</t>
    </r>
    <r>
      <rPr>
        <b/>
        <sz val="11"/>
        <color rgb="FFFF0000"/>
        <rFont val="Aptos Narrow"/>
        <family val="2"/>
        <scheme val="minor"/>
      </rPr>
      <t>(CANNOT EXCEED 20%)</t>
    </r>
  </si>
  <si>
    <r>
      <t xml:space="preserve">DISPOSAL-PREP AND REMOVAL: 
</t>
    </r>
    <r>
      <rPr>
        <sz val="11"/>
        <color theme="1"/>
        <rFont val="Aptos Narrow"/>
        <family val="2"/>
        <scheme val="minor"/>
      </rPr>
      <t>(of unwanted furniture, equipment, misc. items)</t>
    </r>
  </si>
  <si>
    <t xml:space="preserve">A maximum percentage of 20% mark-up will be allowed for overhead and profit combined on the rental of rigging equipment and/or related services neither anticipated nor identified as an item in the specifications per Section 6.6 of the Specifications . A maximum of $100,000 shall be reimbursable for the life of the contract. 
</t>
  </si>
  <si>
    <t>LABOR- PART 1 
The Percent Mark-up will apply to any labor that falls under a prevailing wage title.</t>
  </si>
  <si>
    <t xml:space="preserve">LABOR- PART 2 
The hourly rate will apply to any labor that does not fall under a prevailing wage title.
</t>
  </si>
  <si>
    <r>
      <rPr>
        <b/>
        <sz val="14"/>
        <color theme="1"/>
        <rFont val="Aptos Narrow"/>
        <family val="2"/>
        <scheme val="minor"/>
      </rPr>
      <t xml:space="preserve">ATTACHMENT B-BID SHEET FOR BID # 2600090- MOVING SERVICES CITYWIDE </t>
    </r>
    <r>
      <rPr>
        <sz val="11"/>
        <color theme="1"/>
        <rFont val="Aptos Narrow"/>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</si>
</sst>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2" x14ac:knownFonts="1">
    <font>
      <sz val="11"/>
      <color theme="1"/>
      <name val="Aptos Narrow"/>
      <family val="2"/>
      <scheme val="minor"/>
    </font>
    <font>
      <sz val="11"/>
      <color theme="1"/>
      <name val="Aptos Narrow"/>
      <family val="2"/>
      <scheme val="minor"/>
    </font>
    <font>
      <b/>
      <sz val="11"/>
      <color theme="1"/>
      <name val="Aptos Narrow"/>
      <family val="2"/>
      <scheme val="minor"/>
    </font>
    <font>
      <sz val="10"/>
      <color theme="1"/>
      <name val="Aptos Narrow"/>
      <family val="2"/>
      <scheme val="minor"/>
    </font>
    <font>
      <b/>
      <sz val="10"/>
      <color theme="1"/>
      <name val="Aptos Narrow"/>
      <family val="2"/>
      <scheme val="minor"/>
    </font>
    <font>
      <b/>
      <sz val="11"/>
      <color rgb="FFFF0000"/>
      <name val="Aptos Narrow"/>
      <family val="2"/>
      <scheme val="minor"/>
    </font>
    <font>
      <sz val="10"/>
      <color rgb="FFFF0000"/>
      <name val="Aptos Narrow"/>
      <family val="2"/>
      <scheme val="minor"/>
    </font>
    <font>
      <b/>
      <sz val="14"/>
      <color theme="1"/>
      <name val="Aptos Narrow"/>
      <family val="2"/>
      <scheme val="minor"/>
    </font>
    <font>
      <b/>
      <sz val="12"/>
      <color theme="1"/>
      <name val="Aptos Narrow"/>
      <family val="2"/>
      <scheme val="minor"/>
    </font>
    <font>
      <b/>
      <sz val="10"/>
      <name val="Aptos Narrow"/>
      <family val="2"/>
      <scheme val="minor"/>
    </font>
    <font>
      <b/>
      <sz val="11"/>
      <name val="Aptos Narrow"/>
      <family val="2"/>
      <scheme val="minor"/>
    </font>
    <font>
      <sz val="11"/>
      <name val="Aptos Narrow"/>
      <family val="2"/>
      <scheme val="minor"/>
    </font>
  </fonts>
  <fills count="6">
    <fill>
      <patternFill patternType="none"/>
    </fill>
    <fill>
      <patternFill patternType="gray125"/>
    </fill>
    <fill>
      <patternFill patternType="solid">
        <fgColor theme="3" tint="0.499984740745262"/>
        <bgColor indexed="64"/>
      </patternFill>
    </fill>
    <fill>
      <patternFill patternType="solid">
        <fgColor theme="3" tint="0.749992370372631"/>
        <bgColor indexed="64"/>
      </patternFill>
    </fill>
    <fill>
      <patternFill patternType="solid">
        <fgColor rgb="FFFFFF00"/>
        <bgColor indexed="64"/>
      </patternFill>
    </fill>
    <fill>
      <patternFill patternType="solid">
        <fgColor theme="0" tint="-0.249977111117893"/>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8">
    <xf numFmtId="0" fontId="0" fillId="0" borderId="0" xfId="0"/>
    <xf numFmtId="0" fontId="0" fillId="0" borderId="1" xfId="0" applyBorder="1"/>
    <xf numFmtId="3" fontId="0" fillId="0" borderId="2" xfId="0" applyNumberFormat="1" applyBorder="1"/>
    <xf numFmtId="3" fontId="0" fillId="0" borderId="1" xfId="0" applyNumberFormat="1" applyBorder="1"/>
    <xf numFmtId="0" fontId="0" fillId="0" borderId="1" xfId="0" applyBorder="1" applyAlignment="1">
      <alignment wrapText="1"/>
    </xf>
    <xf numFmtId="44" fontId="0" fillId="0" borderId="2" xfId="1" applyFont="1" applyFill="1" applyBorder="1"/>
    <xf numFmtId="44" fontId="0" fillId="0" borderId="1" xfId="1" applyFont="1" applyFill="1" applyBorder="1"/>
    <xf numFmtId="44" fontId="8" fillId="4" borderId="15" xfId="0" applyNumberFormat="1" applyFont="1" applyFill="1" applyBorder="1" applyAlignment="1">
      <alignment vertical="center"/>
    </xf>
    <xf numFmtId="0" fontId="0" fillId="5" borderId="8" xfId="0" applyFill="1" applyBorder="1"/>
    <xf numFmtId="0" fontId="2" fillId="0" borderId="21" xfId="0" applyFont="1" applyBorder="1" applyAlignment="1">
      <alignment horizontal="center"/>
    </xf>
    <xf numFmtId="44" fontId="0" fillId="0" borderId="22" xfId="1" applyFont="1" applyBorder="1"/>
    <xf numFmtId="0" fontId="2" fillId="0" borderId="19" xfId="0" applyFont="1" applyBorder="1" applyAlignment="1">
      <alignment horizontal="center"/>
    </xf>
    <xf numFmtId="44" fontId="2" fillId="0" borderId="20" xfId="1" applyFont="1" applyBorder="1"/>
    <xf numFmtId="0" fontId="0" fillId="5" borderId="24" xfId="0" applyFill="1" applyBorder="1"/>
    <xf numFmtId="0" fontId="0" fillId="5" borderId="0" xfId="0" applyFill="1"/>
    <xf numFmtId="1" fontId="0" fillId="5" borderId="0" xfId="0" applyNumberFormat="1" applyFill="1"/>
    <xf numFmtId="9" fontId="0" fillId="5" borderId="0" xfId="2" applyFont="1" applyFill="1" applyBorder="1"/>
    <xf numFmtId="0" fontId="0" fillId="5" borderId="25" xfId="0" applyFill="1" applyBorder="1"/>
    <xf numFmtId="44" fontId="0" fillId="0" borderId="20" xfId="0" applyNumberFormat="1" applyBorder="1"/>
    <xf numFmtId="44" fontId="2" fillId="0" borderId="20" xfId="0" applyNumberFormat="1" applyFont="1" applyBorder="1"/>
    <xf numFmtId="0" fontId="0" fillId="5" borderId="23" xfId="0" applyFill="1" applyBorder="1"/>
    <xf numFmtId="0" fontId="0" fillId="5" borderId="26" xfId="0" applyFill="1" applyBorder="1"/>
    <xf numFmtId="44" fontId="0" fillId="0" borderId="20" xfId="1" applyFont="1" applyBorder="1"/>
    <xf numFmtId="0" fontId="2" fillId="0" borderId="27" xfId="0" applyFont="1" applyBorder="1" applyAlignment="1">
      <alignment horizontal="center"/>
    </xf>
    <xf numFmtId="0" fontId="2" fillId="5" borderId="23" xfId="0" applyFont="1" applyFill="1" applyBorder="1" applyAlignment="1">
      <alignment horizontal="center"/>
    </xf>
    <xf numFmtId="44" fontId="0" fillId="5" borderId="26" xfId="2" applyNumberFormat="1" applyFont="1" applyFill="1" applyBorder="1" applyAlignment="1">
      <alignment horizontal="center"/>
    </xf>
    <xf numFmtId="0" fontId="2"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11" fillId="0" borderId="2" xfId="0" applyFont="1" applyBorder="1"/>
    <xf numFmtId="0" fontId="11" fillId="0" borderId="1" xfId="0" applyFont="1" applyBorder="1"/>
    <xf numFmtId="44" fontId="0" fillId="0" borderId="26" xfId="2" applyNumberFormat="1" applyFont="1" applyFill="1" applyBorder="1" applyAlignment="1">
      <alignment horizontal="center"/>
    </xf>
    <xf numFmtId="0" fontId="2" fillId="3" borderId="23" xfId="0" applyFont="1" applyFill="1" applyBorder="1" applyAlignment="1">
      <alignment horizontal="right"/>
    </xf>
    <xf numFmtId="0" fontId="2" fillId="3" borderId="8" xfId="0" applyFont="1" applyFill="1" applyBorder="1" applyAlignment="1">
      <alignment horizontal="right"/>
    </xf>
    <xf numFmtId="0" fontId="2" fillId="3" borderId="4" xfId="0" applyFont="1" applyFill="1" applyBorder="1" applyAlignment="1">
      <alignment horizontal="right"/>
    </xf>
    <xf numFmtId="0" fontId="0" fillId="0" borderId="16" xfId="0" applyBorder="1" applyAlignment="1">
      <alignment horizontal="center" wrapText="1"/>
    </xf>
    <xf numFmtId="0" fontId="0" fillId="0" borderId="17" xfId="0" applyBorder="1" applyAlignment="1">
      <alignment horizontal="center"/>
    </xf>
    <xf numFmtId="0" fontId="0" fillId="0" borderId="18" xfId="0" applyBorder="1" applyAlignment="1">
      <alignment horizontal="center"/>
    </xf>
    <xf numFmtId="0" fontId="6" fillId="3" borderId="19" xfId="0" applyFont="1" applyFill="1" applyBorder="1" applyAlignment="1">
      <alignment horizontal="center" wrapText="1"/>
    </xf>
    <xf numFmtId="0" fontId="0" fillId="3" borderId="1" xfId="0" applyFill="1" applyBorder="1" applyAlignment="1">
      <alignment horizontal="center" wrapText="1"/>
    </xf>
    <xf numFmtId="0" fontId="0" fillId="3" borderId="20" xfId="0" applyFill="1" applyBorder="1" applyAlignment="1">
      <alignment horizontal="center" wrapText="1"/>
    </xf>
    <xf numFmtId="0" fontId="0" fillId="3" borderId="19" xfId="0" applyFill="1" applyBorder="1" applyAlignment="1">
      <alignment horizontal="center" wrapText="1"/>
    </xf>
    <xf numFmtId="0" fontId="2" fillId="2" borderId="3" xfId="0" applyFont="1" applyFill="1" applyBorder="1" applyAlignment="1">
      <alignment horizontal="center" vertical="center" wrapText="1"/>
    </xf>
    <xf numFmtId="0" fontId="0" fillId="0" borderId="4" xfId="0" applyBorder="1" applyAlignment="1">
      <alignment horizontal="center" vertical="center" wrapText="1"/>
    </xf>
    <xf numFmtId="0" fontId="0" fillId="0" borderId="4" xfId="0" applyBorder="1"/>
    <xf numFmtId="0" fontId="0" fillId="0" borderId="3" xfId="0" applyBorder="1" applyAlignment="1">
      <alignment horizontal="left"/>
    </xf>
    <xf numFmtId="0" fontId="0" fillId="0" borderId="4" xfId="0" applyBorder="1" applyAlignment="1">
      <alignment horizontal="left"/>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0" fillId="3" borderId="5" xfId="0" applyFont="1" applyFill="1" applyBorder="1" applyAlignment="1">
      <alignment horizontal="center" wrapText="1"/>
    </xf>
    <xf numFmtId="0" fontId="10" fillId="3" borderId="6" xfId="0" applyFont="1" applyFill="1" applyBorder="1" applyAlignment="1">
      <alignment horizontal="center" wrapText="1"/>
    </xf>
    <xf numFmtId="0" fontId="10" fillId="3" borderId="7" xfId="0" applyFont="1" applyFill="1" applyBorder="1" applyAlignment="1">
      <alignment horizontal="center" wrapText="1"/>
    </xf>
    <xf numFmtId="0" fontId="0" fillId="0" borderId="10" xfId="0" applyBorder="1" applyAlignment="1">
      <alignment horizontal="left" wrapText="1"/>
    </xf>
    <xf numFmtId="0" fontId="8" fillId="3" borderId="13" xfId="0" applyFont="1" applyFill="1" applyBorder="1" applyAlignment="1">
      <alignment horizontal="right" wrapText="1"/>
    </xf>
    <xf numFmtId="0" fontId="8" fillId="3" borderId="9" xfId="0" applyFont="1" applyFill="1" applyBorder="1" applyAlignment="1">
      <alignment horizontal="right" wrapText="1"/>
    </xf>
    <xf numFmtId="0" fontId="8" fillId="3" borderId="14" xfId="0" applyFont="1" applyFill="1" applyBorder="1" applyAlignment="1">
      <alignment horizontal="right" wrapText="1"/>
    </xf>
    <xf numFmtId="44" fontId="0" fillId="0" borderId="11" xfId="0" applyNumberFormat="1" applyBorder="1" applyAlignment="1">
      <alignment horizontal="center"/>
    </xf>
    <xf numFmtId="44" fontId="0" fillId="0" borderId="12" xfId="0" applyNumberFormat="1" applyBorder="1" applyAlignment="1">
      <alignment horizontal="center"/>
    </xf>
    <xf numFmtId="9" fontId="0" fillId="0" borderId="2" xfId="2" applyFont="1" applyFill="1" applyBorder="1" applyProtection="1">
      <protection locked="0"/>
    </xf>
    <xf numFmtId="9" fontId="0" fillId="0" borderId="1" xfId="2" applyFont="1" applyFill="1" applyBorder="1" applyProtection="1">
      <protection locked="0"/>
    </xf>
    <xf numFmtId="44" fontId="0" fillId="0" borderId="3" xfId="1" applyFont="1" applyBorder="1" applyAlignment="1" applyProtection="1">
      <protection locked="0"/>
    </xf>
    <xf numFmtId="0" fontId="0" fillId="0" borderId="4" xfId="0" applyBorder="1" applyProtection="1">
      <protection locked="0"/>
    </xf>
    <xf numFmtId="44" fontId="0" fillId="0" borderId="4" xfId="1" applyFont="1" applyBorder="1" applyAlignment="1" applyProtection="1">
      <protection locked="0"/>
    </xf>
    <xf numFmtId="44" fontId="1" fillId="0" borderId="3" xfId="1" applyFont="1" applyBorder="1" applyAlignment="1" applyProtection="1">
      <protection locked="0"/>
    </xf>
    <xf numFmtId="9" fontId="0" fillId="0" borderId="28" xfId="2" applyFont="1" applyFill="1" applyBorder="1" applyAlignment="1" applyProtection="1">
      <alignment horizontal="center"/>
      <protection locked="0"/>
    </xf>
    <xf numFmtId="0" fontId="0" fillId="3" borderId="8" xfId="0" applyFill="1" applyBorder="1" applyAlignment="1">
      <alignment horizontal="right"/>
    </xf>
    <xf numFmtId="0" fontId="0" fillId="3" borderId="4" xfId="0" applyFill="1" applyBorder="1" applyAlignment="1">
      <alignment horizontal="right"/>
    </xf>
  </cellXfs>
  <cellStyles count="3">
    <cellStyle name="Currency" xfId="1" builtinId="4"/>
    <cellStyle name="Normal" xfId="0" builtinId="0"/>
    <cellStyle name="Percent" xfId="2" builtinId="5"/>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ACEA1-7F1E-48BC-BB32-4247AB233CCD}">
  <dimension ref="A1:F48"/>
  <sheetViews>
    <sheetView tabSelected="1" topLeftCell="A44" zoomScaleNormal="100" workbookViewId="0">
      <selection activeCell="F44" sqref="F44"/>
    </sheetView>
  </sheetViews>
  <sheetFormatPr defaultRowHeight="15" x14ac:dyDescent="0.25"/>
  <cols>
    <col min="1" max="1" width="14.42578125" customWidth="1"/>
    <col min="2" max="2" width="37.5703125" customWidth="1"/>
    <col min="3" max="3" width="19.5703125" customWidth="1"/>
    <col min="4" max="4" width="16.7109375" customWidth="1"/>
    <col min="5" max="5" width="15.5703125" customWidth="1"/>
    <col min="6" max="6" width="27.28515625" customWidth="1"/>
  </cols>
  <sheetData>
    <row r="1" spans="1:6" ht="36.75" customHeight="1" x14ac:dyDescent="0.25">
      <c r="A1" s="36" t="s">
        <v>53</v>
      </c>
      <c r="B1" s="37"/>
      <c r="C1" s="37"/>
      <c r="D1" s="37"/>
      <c r="E1" s="37"/>
      <c r="F1" s="38"/>
    </row>
    <row r="2" spans="1:6" ht="38.25" customHeight="1" x14ac:dyDescent="0.25">
      <c r="A2" s="39" t="s">
        <v>22</v>
      </c>
      <c r="B2" s="40"/>
      <c r="C2" s="40"/>
      <c r="D2" s="40"/>
      <c r="E2" s="40"/>
      <c r="F2" s="41"/>
    </row>
    <row r="3" spans="1:6" ht="64.900000000000006" customHeight="1" x14ac:dyDescent="0.25">
      <c r="A3" s="29" t="s">
        <v>0</v>
      </c>
      <c r="B3" s="26" t="s">
        <v>51</v>
      </c>
      <c r="C3" s="26" t="s">
        <v>26</v>
      </c>
      <c r="D3" s="27" t="s">
        <v>25</v>
      </c>
      <c r="E3" s="26" t="s">
        <v>47</v>
      </c>
      <c r="F3" s="28" t="s">
        <v>1</v>
      </c>
    </row>
    <row r="4" spans="1:6" ht="19.5" customHeight="1" x14ac:dyDescent="0.25">
      <c r="A4" s="9">
        <v>1</v>
      </c>
      <c r="B4" s="30" t="s">
        <v>35</v>
      </c>
      <c r="C4" s="2">
        <v>50000</v>
      </c>
      <c r="D4" s="5">
        <f>(34.06+6)*C4</f>
        <v>2003000</v>
      </c>
      <c r="E4" s="59"/>
      <c r="F4" s="10">
        <f>(D4*E4)+D4</f>
        <v>2003000</v>
      </c>
    </row>
    <row r="5" spans="1:6" ht="21" customHeight="1" x14ac:dyDescent="0.25">
      <c r="A5" s="11">
        <v>2</v>
      </c>
      <c r="B5" s="31" t="s">
        <v>36</v>
      </c>
      <c r="C5" s="3">
        <v>10000</v>
      </c>
      <c r="D5" s="6">
        <f>((34.06*1.5)+6)*C5</f>
        <v>570900</v>
      </c>
      <c r="E5" s="60"/>
      <c r="F5" s="10">
        <f>(D5*E5)+D5</f>
        <v>570900</v>
      </c>
    </row>
    <row r="6" spans="1:6" x14ac:dyDescent="0.25">
      <c r="A6" s="33" t="s">
        <v>4</v>
      </c>
      <c r="B6" s="34"/>
      <c r="C6" s="34"/>
      <c r="D6" s="34"/>
      <c r="E6" s="35"/>
      <c r="F6" s="12">
        <f>SUM(F4:F5)</f>
        <v>2573900</v>
      </c>
    </row>
    <row r="7" spans="1:6" x14ac:dyDescent="0.25">
      <c r="A7" s="13"/>
      <c r="B7" s="14"/>
      <c r="C7" s="15"/>
      <c r="D7" s="16"/>
      <c r="E7" s="16"/>
      <c r="F7" s="17"/>
    </row>
    <row r="8" spans="1:6" ht="80.25" customHeight="1" x14ac:dyDescent="0.25">
      <c r="A8" s="29" t="s">
        <v>0</v>
      </c>
      <c r="B8" s="26" t="s">
        <v>52</v>
      </c>
      <c r="C8" s="26" t="s">
        <v>26</v>
      </c>
      <c r="D8" s="43" t="s">
        <v>3</v>
      </c>
      <c r="E8" s="44"/>
      <c r="F8" s="28" t="s">
        <v>1</v>
      </c>
    </row>
    <row r="9" spans="1:6" ht="18.600000000000001" customHeight="1" x14ac:dyDescent="0.25">
      <c r="A9" s="11">
        <v>3</v>
      </c>
      <c r="B9" s="1" t="s">
        <v>27</v>
      </c>
      <c r="C9" s="3">
        <v>6300</v>
      </c>
      <c r="D9" s="61"/>
      <c r="E9" s="62"/>
      <c r="F9" s="18">
        <f>C9*D9</f>
        <v>0</v>
      </c>
    </row>
    <row r="10" spans="1:6" ht="25.9" customHeight="1" x14ac:dyDescent="0.25">
      <c r="A10" s="11">
        <v>4</v>
      </c>
      <c r="B10" s="1" t="s">
        <v>2</v>
      </c>
      <c r="C10" s="3">
        <v>630</v>
      </c>
      <c r="D10" s="61"/>
      <c r="E10" s="62"/>
      <c r="F10" s="18">
        <f>C10*D10</f>
        <v>0</v>
      </c>
    </row>
    <row r="11" spans="1:6" x14ac:dyDescent="0.25">
      <c r="A11" s="33" t="s">
        <v>28</v>
      </c>
      <c r="B11" s="34"/>
      <c r="C11" s="34"/>
      <c r="D11" s="34"/>
      <c r="E11" s="35"/>
      <c r="F11" s="19">
        <f>SUM(F9:F10)</f>
        <v>0</v>
      </c>
    </row>
    <row r="12" spans="1:6" x14ac:dyDescent="0.25">
      <c r="A12" s="13"/>
      <c r="B12" s="14"/>
      <c r="C12" s="14"/>
      <c r="D12" s="14"/>
      <c r="E12" s="14"/>
      <c r="F12" s="17"/>
    </row>
    <row r="13" spans="1:6" ht="45" x14ac:dyDescent="0.25">
      <c r="A13" s="29" t="s">
        <v>0</v>
      </c>
      <c r="B13" s="26" t="s">
        <v>31</v>
      </c>
      <c r="C13" s="26" t="s">
        <v>10</v>
      </c>
      <c r="D13" s="43" t="s">
        <v>46</v>
      </c>
      <c r="E13" s="44"/>
      <c r="F13" s="28" t="s">
        <v>1</v>
      </c>
    </row>
    <row r="14" spans="1:6" ht="45" customHeight="1" x14ac:dyDescent="0.25">
      <c r="A14" s="11">
        <v>5</v>
      </c>
      <c r="B14" s="4" t="s">
        <v>32</v>
      </c>
      <c r="C14" s="3">
        <v>5000</v>
      </c>
      <c r="D14" s="61"/>
      <c r="E14" s="62"/>
      <c r="F14" s="18">
        <f>C14*D14</f>
        <v>0</v>
      </c>
    </row>
    <row r="15" spans="1:6" ht="42" customHeight="1" x14ac:dyDescent="0.25">
      <c r="A15" s="11">
        <v>6</v>
      </c>
      <c r="B15" s="4" t="s">
        <v>33</v>
      </c>
      <c r="C15" s="3">
        <v>5000</v>
      </c>
      <c r="D15" s="61"/>
      <c r="E15" s="63"/>
      <c r="F15" s="18">
        <f>C15*D15</f>
        <v>0</v>
      </c>
    </row>
    <row r="16" spans="1:6" ht="39" customHeight="1" x14ac:dyDescent="0.25">
      <c r="A16" s="11">
        <v>7</v>
      </c>
      <c r="B16" s="4" t="s">
        <v>34</v>
      </c>
      <c r="C16" s="3">
        <v>5000</v>
      </c>
      <c r="D16" s="61"/>
      <c r="E16" s="62"/>
      <c r="F16" s="18">
        <f>C16*D16</f>
        <v>0</v>
      </c>
    </row>
    <row r="17" spans="1:6" x14ac:dyDescent="0.25">
      <c r="A17" s="33" t="s">
        <v>37</v>
      </c>
      <c r="B17" s="34"/>
      <c r="C17" s="34"/>
      <c r="D17" s="34"/>
      <c r="E17" s="35"/>
      <c r="F17" s="19">
        <f>SUM(F14:F16)</f>
        <v>0</v>
      </c>
    </row>
    <row r="18" spans="1:6" x14ac:dyDescent="0.25">
      <c r="A18" s="13"/>
      <c r="B18" s="14"/>
      <c r="C18" s="14"/>
      <c r="D18" s="14"/>
      <c r="E18" s="14"/>
      <c r="F18" s="17"/>
    </row>
    <row r="19" spans="1:6" ht="60" x14ac:dyDescent="0.25">
      <c r="A19" s="29" t="s">
        <v>0</v>
      </c>
      <c r="B19" s="26" t="s">
        <v>43</v>
      </c>
      <c r="C19" s="26" t="s">
        <v>45</v>
      </c>
      <c r="D19" s="43" t="s">
        <v>11</v>
      </c>
      <c r="E19" s="45"/>
      <c r="F19" s="28" t="s">
        <v>1</v>
      </c>
    </row>
    <row r="20" spans="1:6" ht="20.45" customHeight="1" x14ac:dyDescent="0.25">
      <c r="A20" s="11">
        <v>8</v>
      </c>
      <c r="B20" s="1" t="s">
        <v>21</v>
      </c>
      <c r="C20" s="3">
        <v>9000</v>
      </c>
      <c r="D20" s="64"/>
      <c r="E20" s="62"/>
      <c r="F20" s="18">
        <f>D20*C20</f>
        <v>0</v>
      </c>
    </row>
    <row r="21" spans="1:6" x14ac:dyDescent="0.25">
      <c r="A21" s="33" t="s">
        <v>38</v>
      </c>
      <c r="B21" s="34"/>
      <c r="C21" s="34"/>
      <c r="D21" s="34"/>
      <c r="E21" s="35"/>
      <c r="F21" s="19">
        <f>SUM(F20)</f>
        <v>0</v>
      </c>
    </row>
    <row r="22" spans="1:6" x14ac:dyDescent="0.25">
      <c r="A22" s="20"/>
      <c r="B22" s="8"/>
      <c r="C22" s="8"/>
      <c r="D22" s="8"/>
      <c r="E22" s="8"/>
      <c r="F22" s="21"/>
    </row>
    <row r="23" spans="1:6" ht="45" x14ac:dyDescent="0.25">
      <c r="A23" s="29" t="s">
        <v>0</v>
      </c>
      <c r="B23" s="26" t="s">
        <v>44</v>
      </c>
      <c r="C23" s="26" t="s">
        <v>10</v>
      </c>
      <c r="D23" s="43" t="s">
        <v>11</v>
      </c>
      <c r="E23" s="45"/>
      <c r="F23" s="28" t="s">
        <v>1</v>
      </c>
    </row>
    <row r="24" spans="1:6" ht="18" customHeight="1" x14ac:dyDescent="0.25">
      <c r="A24" s="11">
        <v>9</v>
      </c>
      <c r="B24" s="4" t="s">
        <v>5</v>
      </c>
      <c r="C24" s="3">
        <v>2250</v>
      </c>
      <c r="D24" s="61"/>
      <c r="E24" s="62"/>
      <c r="F24" s="22">
        <f>SUM(D24*C24)</f>
        <v>0</v>
      </c>
    </row>
    <row r="25" spans="1:6" ht="17.45" customHeight="1" x14ac:dyDescent="0.25">
      <c r="A25" s="11">
        <v>10</v>
      </c>
      <c r="B25" s="4" t="s">
        <v>6</v>
      </c>
      <c r="C25" s="3">
        <v>4500</v>
      </c>
      <c r="D25" s="61"/>
      <c r="E25" s="62"/>
      <c r="F25" s="22">
        <f>SUM(D25*C25)</f>
        <v>0</v>
      </c>
    </row>
    <row r="26" spans="1:6" ht="30" x14ac:dyDescent="0.25">
      <c r="A26" s="11">
        <v>11</v>
      </c>
      <c r="B26" s="4" t="s">
        <v>8</v>
      </c>
      <c r="C26" s="3">
        <v>500</v>
      </c>
      <c r="D26" s="61"/>
      <c r="E26" s="62"/>
      <c r="F26" s="22">
        <f>SUM(D26*C26)</f>
        <v>0</v>
      </c>
    </row>
    <row r="27" spans="1:6" ht="30" x14ac:dyDescent="0.25">
      <c r="A27" s="11">
        <v>12</v>
      </c>
      <c r="B27" s="4" t="s">
        <v>7</v>
      </c>
      <c r="C27" s="3">
        <v>200</v>
      </c>
      <c r="D27" s="61"/>
      <c r="E27" s="62"/>
      <c r="F27" s="22">
        <f>SUM(D27*C27)</f>
        <v>0</v>
      </c>
    </row>
    <row r="28" spans="1:6" ht="30" x14ac:dyDescent="0.25">
      <c r="A28" s="11">
        <v>13</v>
      </c>
      <c r="B28" s="4" t="s">
        <v>9</v>
      </c>
      <c r="C28" s="3">
        <v>200</v>
      </c>
      <c r="D28" s="61"/>
      <c r="E28" s="62"/>
      <c r="F28" s="22">
        <f>SUM(D28*C28)</f>
        <v>0</v>
      </c>
    </row>
    <row r="29" spans="1:6" x14ac:dyDescent="0.25">
      <c r="A29" s="33" t="s">
        <v>39</v>
      </c>
      <c r="B29" s="34"/>
      <c r="C29" s="34"/>
      <c r="D29" s="34"/>
      <c r="E29" s="35"/>
      <c r="F29" s="12">
        <f>SUM(F24:F28)</f>
        <v>0</v>
      </c>
    </row>
    <row r="30" spans="1:6" x14ac:dyDescent="0.25">
      <c r="A30" s="20"/>
      <c r="B30" s="8"/>
      <c r="C30" s="8"/>
      <c r="D30" s="8"/>
      <c r="E30" s="8"/>
      <c r="F30" s="21"/>
    </row>
    <row r="31" spans="1:6" ht="14.25" customHeight="1" x14ac:dyDescent="0.25">
      <c r="A31" s="42"/>
      <c r="B31" s="40"/>
      <c r="C31" s="40"/>
      <c r="D31" s="40"/>
      <c r="E31" s="40"/>
      <c r="F31" s="41"/>
    </row>
    <row r="32" spans="1:6" x14ac:dyDescent="0.25">
      <c r="A32" s="29" t="s">
        <v>0</v>
      </c>
      <c r="B32" s="48" t="s">
        <v>12</v>
      </c>
      <c r="C32" s="48"/>
      <c r="D32" s="43" t="s">
        <v>15</v>
      </c>
      <c r="E32" s="45"/>
      <c r="F32" s="28" t="s">
        <v>1</v>
      </c>
    </row>
    <row r="33" spans="1:6" ht="19.149999999999999" customHeight="1" x14ac:dyDescent="0.25">
      <c r="A33" s="11">
        <v>14</v>
      </c>
      <c r="B33" s="46" t="s">
        <v>14</v>
      </c>
      <c r="C33" s="47"/>
      <c r="D33" s="61"/>
      <c r="E33" s="63"/>
      <c r="F33" s="22">
        <f>D33</f>
        <v>0</v>
      </c>
    </row>
    <row r="34" spans="1:6" ht="23.45" customHeight="1" x14ac:dyDescent="0.25">
      <c r="A34" s="11">
        <v>15</v>
      </c>
      <c r="B34" s="46" t="s">
        <v>13</v>
      </c>
      <c r="C34" s="47"/>
      <c r="D34" s="61"/>
      <c r="E34" s="63"/>
      <c r="F34" s="22">
        <f>D34</f>
        <v>0</v>
      </c>
    </row>
    <row r="35" spans="1:6" x14ac:dyDescent="0.25">
      <c r="A35" s="33" t="s">
        <v>40</v>
      </c>
      <c r="B35" s="34"/>
      <c r="C35" s="34"/>
      <c r="D35" s="34"/>
      <c r="E35" s="35"/>
      <c r="F35" s="19">
        <f>SUM(F33:F34)</f>
        <v>0</v>
      </c>
    </row>
    <row r="36" spans="1:6" x14ac:dyDescent="0.25">
      <c r="A36" s="13"/>
      <c r="B36" s="14"/>
      <c r="C36" s="14"/>
      <c r="D36" s="14"/>
      <c r="E36" s="14"/>
      <c r="F36" s="17"/>
    </row>
    <row r="37" spans="1:6" ht="45" x14ac:dyDescent="0.25">
      <c r="A37" s="29" t="s">
        <v>0</v>
      </c>
      <c r="B37" s="26" t="s">
        <v>49</v>
      </c>
      <c r="C37" s="26" t="s">
        <v>30</v>
      </c>
      <c r="D37" s="43" t="s">
        <v>17</v>
      </c>
      <c r="E37" s="45"/>
      <c r="F37" s="28" t="s">
        <v>1</v>
      </c>
    </row>
    <row r="38" spans="1:6" ht="30" x14ac:dyDescent="0.25">
      <c r="A38" s="11">
        <v>16</v>
      </c>
      <c r="B38" s="4" t="s">
        <v>19</v>
      </c>
      <c r="C38" s="1">
        <v>1</v>
      </c>
      <c r="D38" s="61"/>
      <c r="E38" s="62"/>
      <c r="F38" s="18">
        <f>C38*D38</f>
        <v>0</v>
      </c>
    </row>
    <row r="39" spans="1:6" ht="30" x14ac:dyDescent="0.25">
      <c r="A39" s="11">
        <v>17</v>
      </c>
      <c r="B39" s="4" t="s">
        <v>20</v>
      </c>
      <c r="C39" s="1">
        <v>1</v>
      </c>
      <c r="D39" s="61"/>
      <c r="E39" s="62"/>
      <c r="F39" s="18">
        <f>C39*D39</f>
        <v>0</v>
      </c>
    </row>
    <row r="40" spans="1:6" x14ac:dyDescent="0.25">
      <c r="A40" s="11">
        <v>18</v>
      </c>
      <c r="B40" s="4" t="s">
        <v>16</v>
      </c>
      <c r="C40" s="1">
        <v>1</v>
      </c>
      <c r="D40" s="61"/>
      <c r="E40" s="62"/>
      <c r="F40" s="18">
        <f>C40*D40</f>
        <v>0</v>
      </c>
    </row>
    <row r="41" spans="1:6" x14ac:dyDescent="0.25">
      <c r="A41" s="33" t="s">
        <v>41</v>
      </c>
      <c r="B41" s="34"/>
      <c r="C41" s="34"/>
      <c r="D41" s="34"/>
      <c r="E41" s="35"/>
      <c r="F41" s="12">
        <f>SUM(F38:F40)</f>
        <v>0</v>
      </c>
    </row>
    <row r="42" spans="1:6" x14ac:dyDescent="0.25">
      <c r="A42" s="20"/>
      <c r="B42" s="8"/>
      <c r="C42" s="8"/>
      <c r="D42" s="8"/>
      <c r="E42" s="8"/>
      <c r="F42" s="21"/>
    </row>
    <row r="43" spans="1:6" ht="64.900000000000006" customHeight="1" x14ac:dyDescent="0.25">
      <c r="A43" s="29" t="s">
        <v>0</v>
      </c>
      <c r="B43" s="43" t="s">
        <v>24</v>
      </c>
      <c r="C43" s="49"/>
      <c r="D43" s="43" t="s">
        <v>29</v>
      </c>
      <c r="E43" s="44"/>
      <c r="F43" s="28" t="s">
        <v>48</v>
      </c>
    </row>
    <row r="44" spans="1:6" ht="109.5" customHeight="1" x14ac:dyDescent="0.25">
      <c r="A44" s="23">
        <v>19</v>
      </c>
      <c r="B44" s="53" t="s">
        <v>50</v>
      </c>
      <c r="C44" s="53"/>
      <c r="D44" s="57">
        <v>100000</v>
      </c>
      <c r="E44" s="58"/>
      <c r="F44" s="65"/>
    </row>
    <row r="45" spans="1:6" ht="40.5" customHeight="1" x14ac:dyDescent="0.25">
      <c r="A45" s="33" t="s">
        <v>42</v>
      </c>
      <c r="B45" s="66"/>
      <c r="C45" s="66"/>
      <c r="D45" s="66"/>
      <c r="E45" s="67"/>
      <c r="F45" s="32">
        <f>(D44*F44)+D44</f>
        <v>100000</v>
      </c>
    </row>
    <row r="46" spans="1:6" ht="16.5" customHeight="1" x14ac:dyDescent="0.25">
      <c r="A46" s="24"/>
      <c r="B46" s="8"/>
      <c r="C46" s="8"/>
      <c r="D46" s="8"/>
      <c r="E46" s="8"/>
      <c r="F46" s="25"/>
    </row>
    <row r="47" spans="1:6" ht="27.75" customHeight="1" x14ac:dyDescent="0.25">
      <c r="A47" s="54" t="s">
        <v>18</v>
      </c>
      <c r="B47" s="55"/>
      <c r="C47" s="55"/>
      <c r="D47" s="55"/>
      <c r="E47" s="56"/>
      <c r="F47" s="7">
        <f>SUM(F6,F11,F17,F21,F29,F35,F41,F45)</f>
        <v>2673900</v>
      </c>
    </row>
    <row r="48" spans="1:6" ht="48" customHeight="1" thickBot="1" x14ac:dyDescent="0.3">
      <c r="A48" s="50" t="s">
        <v>23</v>
      </c>
      <c r="B48" s="51"/>
      <c r="C48" s="51"/>
      <c r="D48" s="51"/>
      <c r="E48" s="51"/>
      <c r="F48" s="52"/>
    </row>
  </sheetData>
  <sheetProtection algorithmName="SHA-512" hashValue="hXA2p0C0/s9VVJqY75vVLCHbaNTMbAbWZzIstJO368Z0Ll/oK44/YvQ+53kL+fKH1WrcD3JL/6j9r6QQS+nwYQ==" saltValue="kB3K19vgQ7cDk6LkY7Xgrw==" spinCount="100000" sheet="1" objects="1" scenarios="1" selectLockedCells="1"/>
  <mergeCells count="42">
    <mergeCell ref="A48:F48"/>
    <mergeCell ref="B44:C44"/>
    <mergeCell ref="A41:E41"/>
    <mergeCell ref="A47:E47"/>
    <mergeCell ref="D43:E43"/>
    <mergeCell ref="D44:E44"/>
    <mergeCell ref="A45:E45"/>
    <mergeCell ref="A35:E35"/>
    <mergeCell ref="B43:C43"/>
    <mergeCell ref="D37:E37"/>
    <mergeCell ref="D38:E38"/>
    <mergeCell ref="D39:E39"/>
    <mergeCell ref="D40:E40"/>
    <mergeCell ref="D34:E34"/>
    <mergeCell ref="B34:C34"/>
    <mergeCell ref="D33:E33"/>
    <mergeCell ref="B33:C33"/>
    <mergeCell ref="A11:E11"/>
    <mergeCell ref="D19:E19"/>
    <mergeCell ref="D20:E20"/>
    <mergeCell ref="D23:E23"/>
    <mergeCell ref="D24:E24"/>
    <mergeCell ref="B32:C32"/>
    <mergeCell ref="D32:E32"/>
    <mergeCell ref="D26:E26"/>
    <mergeCell ref="D27:E27"/>
    <mergeCell ref="D28:E28"/>
    <mergeCell ref="A6:E6"/>
    <mergeCell ref="A1:F1"/>
    <mergeCell ref="A2:F2"/>
    <mergeCell ref="A31:F31"/>
    <mergeCell ref="D8:E8"/>
    <mergeCell ref="D9:E9"/>
    <mergeCell ref="D10:E10"/>
    <mergeCell ref="D13:E13"/>
    <mergeCell ref="D14:E14"/>
    <mergeCell ref="D15:E15"/>
    <mergeCell ref="D16:E16"/>
    <mergeCell ref="A17:E17"/>
    <mergeCell ref="A21:E21"/>
    <mergeCell ref="A29:E29"/>
    <mergeCell ref="D25:E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MOVING SERVICES BID 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Crystal Warner (DCAS)</dc:creator>
  <cp:lastModifiedBy>Crystal Warner (DCAS)</cp:lastModifiedBy>
  <dcterms:created xsi:type="dcterms:W3CDTF">2026-05-13T11:44:21Z</dcterms:created>
  <dcterms:modified xsi:type="dcterms:W3CDTF">2026-08-25T17:29:21Z</dcterms:modified>
</cp:coreProperties>
</file>