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nyco365.sharepoint.com/sites/aging-units02/1206/Shared Documents/Contract Management Services/RFPs/NORC RFP/RFP/"/>
    </mc:Choice>
  </mc:AlternateContent>
  <xr:revisionPtr revIDLastSave="0" documentId="8_{2EB2A460-A980-4649-8DCA-9C9330229C4F}" xr6:coauthVersionLast="47" xr6:coauthVersionMax="47" xr10:uidLastSave="{00000000-0000-0000-0000-000000000000}"/>
  <bookViews>
    <workbookView xWindow="-120" yWindow="-120" windowWidth="29040" windowHeight="15720" tabRatio="546" xr2:uid="{9873C44B-CAAE-4D01-8CA8-FD081D7D1408}"/>
  </bookViews>
  <sheets>
    <sheet name="Instructions" sheetId="14" r:id="rId1"/>
    <sheet name="Summary" sheetId="16" r:id="rId2"/>
    <sheet name="Personnel" sheetId="32" r:id="rId3"/>
    <sheet name="OTPS" sheetId="33" r:id="rId4"/>
    <sheet name="OTPS Rent" sheetId="36" r:id="rId5"/>
    <sheet name="Service - Cost Center" sheetId="37" r:id="rId6"/>
    <sheet name="Startup" sheetId="35" state="hidden" r:id="rId7"/>
  </sheets>
  <definedNames>
    <definedName name="_xlnm.Print_Area" localSheetId="3">OTPS!$A$1:$H$75</definedName>
    <definedName name="_xlnm.Print_Area" localSheetId="4">'OTPS Rent'!$A$1:$C$38</definedName>
    <definedName name="_xlnm.Print_Area" localSheetId="5">'Service - Cost Center'!$A$1:$F$37</definedName>
    <definedName name="_xlnm.Print_Area" localSheetId="6">Startup!$A$1:$I$148</definedName>
    <definedName name="_xlnm.Print_Area" localSheetId="1">Summary!$B$2:$G$29</definedName>
    <definedName name="_xlnm.Print_Titles" localSheetId="3">OTPS!$1:$8</definedName>
    <definedName name="_xlnm.Print_Titles" localSheetId="2">Personnel!$1:$9</definedName>
    <definedName name="_xlnm.Print_Titles" localSheetId="5">'Service - Cost Center'!$1:$5</definedName>
    <definedName name="_xlnm.Print_Titles" localSheetId="6">Startup!$1:$18</definedName>
    <definedName name="_xlnm.Print_Titles" localSheetId="1">Summary!$1:$11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3" i="16" l="1"/>
  <c r="D23" i="16"/>
  <c r="E19" i="16"/>
  <c r="C72" i="33"/>
  <c r="B72" i="33"/>
  <c r="C61" i="33"/>
  <c r="B61" i="33"/>
  <c r="C49" i="33"/>
  <c r="B49" i="33"/>
  <c r="E17" i="16"/>
  <c r="D17" i="16"/>
  <c r="C75" i="32"/>
  <c r="E16" i="16"/>
  <c r="D16" i="16"/>
  <c r="C64" i="32"/>
  <c r="E64" i="32" s="1"/>
  <c r="C63" i="32"/>
  <c r="E63" i="32" s="1"/>
  <c r="C62" i="32"/>
  <c r="E62" i="32" s="1"/>
  <c r="G71" i="32"/>
  <c r="H54" i="32"/>
  <c r="G52" i="32"/>
  <c r="F52" i="32"/>
  <c r="I52" i="32" s="1"/>
  <c r="G51" i="32"/>
  <c r="F51" i="32"/>
  <c r="I51" i="32" s="1"/>
  <c r="G50" i="32"/>
  <c r="F50" i="32"/>
  <c r="I50" i="32" s="1"/>
  <c r="G49" i="32"/>
  <c r="F49" i="32"/>
  <c r="I49" i="32" s="1"/>
  <c r="G48" i="32"/>
  <c r="F48" i="32"/>
  <c r="I48" i="32" s="1"/>
  <c r="G47" i="32"/>
  <c r="F47" i="32"/>
  <c r="I47" i="32" s="1"/>
  <c r="G46" i="32"/>
  <c r="F46" i="32"/>
  <c r="I46" i="32" s="1"/>
  <c r="G45" i="32"/>
  <c r="F45" i="32"/>
  <c r="I45" i="32" s="1"/>
  <c r="G44" i="32"/>
  <c r="F44" i="32"/>
  <c r="G43" i="32"/>
  <c r="F43" i="32"/>
  <c r="I43" i="32" s="1"/>
  <c r="G42" i="32"/>
  <c r="F42" i="32"/>
  <c r="I42" i="32" s="1"/>
  <c r="G41" i="32"/>
  <c r="F41" i="32"/>
  <c r="I41" i="32" s="1"/>
  <c r="G40" i="32"/>
  <c r="F40" i="32"/>
  <c r="I40" i="32" s="1"/>
  <c r="G39" i="32"/>
  <c r="F39" i="32"/>
  <c r="I39" i="32" s="1"/>
  <c r="G38" i="32"/>
  <c r="F38" i="32"/>
  <c r="G37" i="32"/>
  <c r="F37" i="32"/>
  <c r="I37" i="32" s="1"/>
  <c r="G36" i="32"/>
  <c r="F36" i="32"/>
  <c r="I36" i="32" s="1"/>
  <c r="G35" i="32"/>
  <c r="F35" i="32"/>
  <c r="I35" i="32" s="1"/>
  <c r="G34" i="32"/>
  <c r="F34" i="32"/>
  <c r="I34" i="32" s="1"/>
  <c r="G33" i="32"/>
  <c r="C79" i="32" s="1"/>
  <c r="F33" i="32"/>
  <c r="I33" i="32" s="1"/>
  <c r="I54" i="32" s="1"/>
  <c r="I44" i="32"/>
  <c r="I38" i="32"/>
  <c r="J29" i="32"/>
  <c r="F29" i="32"/>
  <c r="C70" i="32" s="1"/>
  <c r="E70" i="32" s="1"/>
  <c r="H27" i="32"/>
  <c r="I27" i="32" s="1"/>
  <c r="G27" i="32"/>
  <c r="H26" i="32"/>
  <c r="I26" i="32" s="1"/>
  <c r="G26" i="32"/>
  <c r="H25" i="32"/>
  <c r="I25" i="32" s="1"/>
  <c r="G25" i="32"/>
  <c r="H24" i="32"/>
  <c r="I24" i="32" s="1"/>
  <c r="G24" i="32"/>
  <c r="H23" i="32"/>
  <c r="I23" i="32" s="1"/>
  <c r="G23" i="32"/>
  <c r="H22" i="32"/>
  <c r="I22" i="32" s="1"/>
  <c r="G22" i="32"/>
  <c r="H21" i="32"/>
  <c r="I21" i="32" s="1"/>
  <c r="G21" i="32"/>
  <c r="H20" i="32"/>
  <c r="I20" i="32" s="1"/>
  <c r="G20" i="32"/>
  <c r="H19" i="32"/>
  <c r="I19" i="32" s="1"/>
  <c r="G19" i="32"/>
  <c r="H18" i="32"/>
  <c r="I18" i="32" s="1"/>
  <c r="G18" i="32"/>
  <c r="H17" i="32"/>
  <c r="I17" i="32" s="1"/>
  <c r="G17" i="32"/>
  <c r="H16" i="32"/>
  <c r="I16" i="32" s="1"/>
  <c r="G16" i="32"/>
  <c r="H15" i="32"/>
  <c r="I15" i="32" s="1"/>
  <c r="G15" i="32"/>
  <c r="H14" i="32"/>
  <c r="I14" i="32" s="1"/>
  <c r="G14" i="32"/>
  <c r="H13" i="32"/>
  <c r="I13" i="32" s="1"/>
  <c r="G13" i="32"/>
  <c r="H12" i="32"/>
  <c r="I12" i="32" s="1"/>
  <c r="C81" i="32" s="1"/>
  <c r="G12" i="32"/>
  <c r="K27" i="32"/>
  <c r="K26" i="32"/>
  <c r="K25" i="32"/>
  <c r="K24" i="32"/>
  <c r="K23" i="32"/>
  <c r="K22" i="32"/>
  <c r="K21" i="32"/>
  <c r="K20" i="32"/>
  <c r="K19" i="32"/>
  <c r="K18" i="32"/>
  <c r="K17" i="32"/>
  <c r="K16" i="32"/>
  <c r="K15" i="32"/>
  <c r="K14" i="32"/>
  <c r="K13" i="32"/>
  <c r="K12" i="32"/>
  <c r="K11" i="32"/>
  <c r="G11" i="32"/>
  <c r="H11" i="32" s="1"/>
  <c r="I11" i="32" s="1"/>
  <c r="D69" i="33"/>
  <c r="D68" i="33"/>
  <c r="D67" i="33"/>
  <c r="D58" i="33"/>
  <c r="D57" i="33"/>
  <c r="D56" i="33"/>
  <c r="D55" i="33"/>
  <c r="D46" i="33"/>
  <c r="D45" i="33"/>
  <c r="D44" i="33"/>
  <c r="D43" i="33"/>
  <c r="D42" i="33"/>
  <c r="D41" i="33"/>
  <c r="D40" i="33"/>
  <c r="D39" i="33"/>
  <c r="D38" i="33"/>
  <c r="D29" i="33"/>
  <c r="D28" i="33"/>
  <c r="D27" i="33"/>
  <c r="D26" i="33"/>
  <c r="D25" i="33"/>
  <c r="D24" i="33"/>
  <c r="D23" i="33"/>
  <c r="D22" i="33"/>
  <c r="D21" i="33"/>
  <c r="D20" i="33"/>
  <c r="D19" i="33"/>
  <c r="D18" i="33"/>
  <c r="D17" i="33"/>
  <c r="D16" i="33"/>
  <c r="D15" i="33"/>
  <c r="D14" i="33"/>
  <c r="D13" i="33"/>
  <c r="D12" i="33"/>
  <c r="C32" i="33"/>
  <c r="B32" i="33"/>
  <c r="G17" i="16" l="1"/>
  <c r="F17" i="16"/>
  <c r="E18" i="16"/>
  <c r="E20" i="16" s="1"/>
  <c r="F16" i="16"/>
  <c r="C59" i="32"/>
  <c r="E59" i="32" s="1"/>
  <c r="C71" i="32"/>
  <c r="E71" i="32" s="1"/>
  <c r="C77" i="32" s="1"/>
  <c r="C60" i="32"/>
  <c r="E60" i="32" s="1"/>
  <c r="C61" i="32"/>
  <c r="E61" i="32" s="1"/>
  <c r="C65" i="32"/>
  <c r="E65" i="32" s="1"/>
  <c r="C66" i="32"/>
  <c r="E66" i="32" s="1"/>
  <c r="C67" i="32"/>
  <c r="E67" i="32" s="1"/>
  <c r="C68" i="32"/>
  <c r="E68" i="32" s="1"/>
  <c r="C57" i="32"/>
  <c r="E57" i="32" s="1"/>
  <c r="C69" i="32"/>
  <c r="E69" i="32" s="1"/>
  <c r="C58" i="32"/>
  <c r="E58" i="32" s="1"/>
  <c r="K29" i="32"/>
  <c r="C73" i="32" s="1"/>
  <c r="F32" i="32"/>
  <c r="I32" i="32" s="1"/>
  <c r="D32" i="33"/>
  <c r="D36" i="36"/>
  <c r="D61" i="33"/>
  <c r="D33" i="36"/>
  <c r="B5" i="37" a="1"/>
  <c r="E26" i="16" l="1"/>
  <c r="E22" i="16"/>
  <c r="E23" i="16" s="1"/>
  <c r="B6" i="36" a="1"/>
  <c r="C8" i="35" l="1" a="1"/>
  <c r="C6" i="35" a="1"/>
  <c r="D19" i="16"/>
  <c r="F19" i="16" s="1"/>
  <c r="F54" i="32" l="1"/>
  <c r="B6" i="33" a="1"/>
  <c r="C10" i="35"/>
  <c r="C12" i="35"/>
  <c r="G20" i="35"/>
  <c r="H20" i="35" s="1"/>
  <c r="I20" i="35" s="1"/>
  <c r="G21" i="35"/>
  <c r="H21" i="35"/>
  <c r="I21" i="35"/>
  <c r="C60" i="35" s="1"/>
  <c r="G22" i="35"/>
  <c r="H22" i="35"/>
  <c r="I22" i="35"/>
  <c r="G23" i="35"/>
  <c r="H23" i="35"/>
  <c r="I23" i="35"/>
  <c r="G24" i="35"/>
  <c r="H24" i="35"/>
  <c r="I24" i="35"/>
  <c r="F26" i="35"/>
  <c r="F29" i="35"/>
  <c r="G29" i="35"/>
  <c r="H29" i="35"/>
  <c r="F30" i="35"/>
  <c r="G30" i="35"/>
  <c r="H30" i="35"/>
  <c r="F31" i="35"/>
  <c r="F35" i="35" s="1"/>
  <c r="C56" i="35" s="1"/>
  <c r="C54" i="35" s="1"/>
  <c r="C146" i="35" s="1"/>
  <c r="G31" i="35"/>
  <c r="F32" i="35"/>
  <c r="G32" i="35"/>
  <c r="F33" i="35"/>
  <c r="G33" i="35"/>
  <c r="D38" i="35"/>
  <c r="D52" i="35" s="1"/>
  <c r="D39" i="35"/>
  <c r="D40" i="35"/>
  <c r="D41" i="35"/>
  <c r="D42" i="35"/>
  <c r="D43" i="35"/>
  <c r="D44" i="35"/>
  <c r="D45" i="35"/>
  <c r="D46" i="35"/>
  <c r="D47" i="35"/>
  <c r="D48" i="35"/>
  <c r="D49" i="35"/>
  <c r="D50" i="35"/>
  <c r="D51" i="35"/>
  <c r="C52" i="35"/>
  <c r="C58" i="35"/>
  <c r="C88" i="35"/>
  <c r="C103" i="35"/>
  <c r="C113" i="35"/>
  <c r="C122" i="35"/>
  <c r="D133" i="35"/>
  <c r="C142" i="35" s="1"/>
  <c r="C147" i="35" s="1"/>
  <c r="C148" i="35" s="1"/>
  <c r="G139" i="35"/>
  <c r="D49" i="33"/>
  <c r="D72" i="33"/>
  <c r="E75" i="33" s="1"/>
  <c r="G32" i="32"/>
  <c r="D18" i="16" l="1"/>
  <c r="C62" i="35"/>
  <c r="D20" i="16" l="1"/>
  <c r="F18" i="16"/>
  <c r="C37" i="37" l="1"/>
  <c r="D22" i="16"/>
  <c r="F22" i="16" s="1"/>
  <c r="F20" i="16"/>
  <c r="F26" i="16" l="1"/>
  <c r="G26" i="16"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<sst xmlns="http://schemas.openxmlformats.org/spreadsheetml/2006/main" count="419" uniqueCount="260">
  <si>
    <t>Summary</t>
  </si>
  <si>
    <r>
      <t xml:space="preserve">Enter information into the </t>
    </r>
    <r>
      <rPr>
        <b/>
        <sz val="10"/>
        <color theme="5" tint="-0.249977111117893"/>
        <rFont val="Arial"/>
        <family val="2"/>
      </rPr>
      <t>orange</t>
    </r>
    <r>
      <rPr>
        <b/>
        <sz val="10"/>
        <rFont val="Arial"/>
        <family val="2"/>
      </rPr>
      <t xml:space="preserve"> shaded areas. All other cells are formula driven.</t>
    </r>
  </si>
  <si>
    <r>
      <rPr>
        <b/>
        <sz val="10"/>
        <color rgb="FF000000"/>
        <rFont val="Arial"/>
        <family val="2"/>
      </rPr>
      <t xml:space="preserve">Indirect Cost Rate 
</t>
    </r>
    <r>
      <rPr>
        <sz val="10"/>
        <color rgb="FF000000"/>
        <rFont val="Arial"/>
        <family val="2"/>
      </rPr>
      <t>·  The total funding includes an indirect rate of 10%.</t>
    </r>
    <r>
      <rPr>
        <b/>
        <sz val="10"/>
        <color rgb="FFFF0000"/>
        <rFont val="Arial"/>
        <family val="2"/>
      </rPr>
      <t xml:space="preserve">
</t>
    </r>
    <r>
      <rPr>
        <sz val="10"/>
        <rFont val="Arial"/>
        <family val="2"/>
      </rPr>
      <t xml:space="preserve">·  All price and budget proposals should be prepared in accordance with The City of New York’s Health and Human Service Cost Policy and Procedures Manual (Cost Manual). For the purpose of responding to this solicitation, proposers may only utilize the 10% de minimis Indirect Cost Rate. </t>
    </r>
    <r>
      <rPr>
        <b/>
        <sz val="10"/>
        <color rgb="FFFF0000"/>
        <rFont val="Arial"/>
        <family val="2"/>
      </rPr>
      <t>Enter this rate into Cell D18</t>
    </r>
  </si>
  <si>
    <r>
      <t>Services and Cost Center</t>
    </r>
    <r>
      <rPr>
        <sz val="10"/>
        <rFont val="Arial"/>
        <family val="2"/>
      </rPr>
      <t xml:space="preserve">
· Funds must be allocated to cost centers if units of service have been recorded in the corresponding service category.
· Funds cannot be allocated to a cost center if the corresponding service category has zero units.
· Total Program cost must be fully allocated to cost centers.</t>
    </r>
  </si>
  <si>
    <t>Personnel Services (PS)</t>
  </si>
  <si>
    <t>·  Enter all titles of employees who are directly working for the program.</t>
  </si>
  <si>
    <t>·  Do not list employee names.</t>
  </si>
  <si>
    <r>
      <t>·  If there are multiple staff in a given title,</t>
    </r>
    <r>
      <rPr>
        <b/>
        <sz val="10"/>
        <rFont val="Arial"/>
        <family val="2"/>
      </rPr>
      <t xml:space="preserve"> list a separate line for each staff</t>
    </r>
    <r>
      <rPr>
        <sz val="10"/>
        <rFont val="Arial"/>
        <family val="2"/>
      </rPr>
      <t>. You may increase the rows in the spreadsheet if needed.</t>
    </r>
  </si>
  <si>
    <t>·  For Salaried Positions, the employees hourly rate and FTE will populate upon entry of the Annual Hour and FY Budget Salary (Paid Through this Contract).</t>
  </si>
  <si>
    <t>·  For Hourly Positions, the employees FTE will populate upon entry of the Annual Hours (Allocated to this Contract Expansion).</t>
  </si>
  <si>
    <r>
      <rPr>
        <b/>
        <sz val="10"/>
        <rFont val="Arial"/>
        <family val="2"/>
      </rPr>
      <t>FRINGE</t>
    </r>
    <r>
      <rPr>
        <sz val="10"/>
        <rFont val="Arial"/>
        <family val="2"/>
      </rPr>
      <t xml:space="preserve"> 
·  Budget must include allocations to the following fringe benefits categories at a minimum: FICA, Health Insurance, Unemployment Insurance, Disability Insurance, Worker’s Compensation and MTA - Commuter Tax (if applicable). 
·  A rate of 7.65% of the salaries must be allocated to FICA. 
·  Fringe benefits must not exceed 33% of the total salaries.</t>
    </r>
  </si>
  <si>
    <t>Other than Personnel Services (OTPS)</t>
  </si>
  <si>
    <r>
      <t xml:space="preserve">Enter information into the </t>
    </r>
    <r>
      <rPr>
        <b/>
        <sz val="10"/>
        <color theme="5" tint="-0.249977111117893"/>
        <rFont val="Arial"/>
        <family val="2"/>
      </rPr>
      <t>orange</t>
    </r>
    <r>
      <rPr>
        <b/>
        <sz val="10"/>
        <rFont val="Arial"/>
        <family val="2"/>
      </rPr>
      <t xml:space="preserve"> shaded areas (if applicable). All other cells are formula driven.</t>
    </r>
  </si>
  <si>
    <t>Other than Personnel Services (OTPS): RENT</t>
  </si>
  <si>
    <t>If an additional Maintenance Cost is added onto your rent, please detail this in section for OTPS-Utilities, as well as the Budget Narrative.</t>
  </si>
  <si>
    <t>NYC Aging</t>
  </si>
  <si>
    <t>Proposer Name</t>
  </si>
  <si>
    <t>Personnel Services: Salary + Hourly Positions</t>
  </si>
  <si>
    <t>Personnel Services: Fringe</t>
  </si>
  <si>
    <t>Other Than Personnel Services</t>
  </si>
  <si>
    <t>Other Than Personnel Services: RENT</t>
  </si>
  <si>
    <t>Total Direct Costs</t>
  </si>
  <si>
    <t>Indirect Rate - Enter Percentage</t>
  </si>
  <si>
    <t>Total Indirect Costs</t>
  </si>
  <si>
    <t>Cost Center</t>
  </si>
  <si>
    <t>Costs Associated with Achieveing Units</t>
  </si>
  <si>
    <t xml:space="preserve">Personnel </t>
  </si>
  <si>
    <t>Salaried Positions</t>
  </si>
  <si>
    <t>Internal ID</t>
  </si>
  <si>
    <t>Annual Salary (Full-time)</t>
  </si>
  <si>
    <t>Annual Hours (Full-time, 1820/1827)</t>
  </si>
  <si>
    <t>FY Budget (Salary paid through this contract)</t>
  </si>
  <si>
    <t>Hourly rate</t>
  </si>
  <si>
    <t>Hours paid through this contract</t>
  </si>
  <si>
    <t>FTE</t>
  </si>
  <si>
    <t>e.g.  Social Worker</t>
  </si>
  <si>
    <t xml:space="preserve">Total Salaries - Salaried Positions </t>
  </si>
  <si>
    <t>Hourly Positions</t>
  </si>
  <si>
    <t>Hourly Rate</t>
  </si>
  <si>
    <t>Annual Hours (Allocated to Contract)</t>
  </si>
  <si>
    <t>e.g.  Kitchen Aide</t>
  </si>
  <si>
    <t>Total Salaries - Hourly Positions:</t>
  </si>
  <si>
    <t>Fringe Benefits</t>
  </si>
  <si>
    <t>FY Budget</t>
  </si>
  <si>
    <t>Rate</t>
  </si>
  <si>
    <t>FICA</t>
  </si>
  <si>
    <t xml:space="preserve"> - Must be 7.65%</t>
  </si>
  <si>
    <t>Life Insurance</t>
  </si>
  <si>
    <t>Health Insurance</t>
  </si>
  <si>
    <t>Unemployment Insurance</t>
  </si>
  <si>
    <t>Long Term Disability</t>
  </si>
  <si>
    <t>Short Term Disability</t>
  </si>
  <si>
    <t>Workers Comp</t>
  </si>
  <si>
    <t>Welfare Fund</t>
  </si>
  <si>
    <t>MTA - NYC Commuter Taxes</t>
  </si>
  <si>
    <t>Tuition Reimbursement</t>
  </si>
  <si>
    <t>Retirement</t>
  </si>
  <si>
    <t>Employee Assistance Program</t>
  </si>
  <si>
    <t>FSA</t>
  </si>
  <si>
    <t>Other</t>
  </si>
  <si>
    <t>Total Fringe</t>
  </si>
  <si>
    <t>Total Salary &amp; Fringe:</t>
  </si>
  <si>
    <t>Total Salary:</t>
  </si>
  <si>
    <t>Total Fringe:</t>
  </si>
  <si>
    <t>Total FTE:</t>
  </si>
  <si>
    <t>OTPS - Operations and Support</t>
  </si>
  <si>
    <t>Operations &amp; Support</t>
  </si>
  <si>
    <t>Office Supplies</t>
  </si>
  <si>
    <t>Facilities Repairs &amp; Maintenance</t>
  </si>
  <si>
    <t>Safety and Health</t>
  </si>
  <si>
    <t>Waste &amp; Recycling Removal</t>
  </si>
  <si>
    <t>Staff Transportation</t>
  </si>
  <si>
    <t>Staff Training</t>
  </si>
  <si>
    <t>Postage</t>
  </si>
  <si>
    <t>Recruitment and Advertising (Client)</t>
  </si>
  <si>
    <t>Liability, Property, and Other Insurance</t>
  </si>
  <si>
    <t>Vehicle Insurance</t>
  </si>
  <si>
    <t>Vehicle Operations and Maintenance</t>
  </si>
  <si>
    <t>Real Estate Tax</t>
  </si>
  <si>
    <t>Bank Charges</t>
  </si>
  <si>
    <t>Printing</t>
  </si>
  <si>
    <t>Client Transportation</t>
  </si>
  <si>
    <t>Client Supplies &amp; Activities</t>
  </si>
  <si>
    <t>Client Stipends</t>
  </si>
  <si>
    <t>Total Operations &amp; Support</t>
  </si>
  <si>
    <t>OTPS - Utilities</t>
  </si>
  <si>
    <t>Utilities</t>
  </si>
  <si>
    <t>Telephone - Land Lines</t>
  </si>
  <si>
    <t>Electric</t>
  </si>
  <si>
    <t xml:space="preserve">Water/Sewer	</t>
  </si>
  <si>
    <t xml:space="preserve">Oil - Heating	</t>
  </si>
  <si>
    <t>Gas - Heating</t>
  </si>
  <si>
    <t>Security Systems</t>
  </si>
  <si>
    <t>Internet Connectivity</t>
  </si>
  <si>
    <t>Mobile Phones</t>
  </si>
  <si>
    <t>Bundled Communications</t>
  </si>
  <si>
    <t>Total Utilities:</t>
  </si>
  <si>
    <t>OTPS - Professional Services</t>
  </si>
  <si>
    <t>Professional Services</t>
  </si>
  <si>
    <t>Accounting Costs</t>
  </si>
  <si>
    <t>Legal Costs</t>
  </si>
  <si>
    <t>Audit Costs</t>
  </si>
  <si>
    <t>Total Professional Services:</t>
  </si>
  <si>
    <t>OTPS - Contracted Services</t>
  </si>
  <si>
    <t>Contracted Services</t>
  </si>
  <si>
    <t>Consultants</t>
  </si>
  <si>
    <t>Sub-Contractors</t>
  </si>
  <si>
    <t>Vendors</t>
  </si>
  <si>
    <t>Total Contracted Services:</t>
  </si>
  <si>
    <t>Equipment</t>
  </si>
  <si>
    <t>Units</t>
  </si>
  <si>
    <t>Equipment Total:</t>
  </si>
  <si>
    <t>Contracted Program Staff / Client Count</t>
  </si>
  <si>
    <t>Number of Staff Employed by Program/Contract</t>
  </si>
  <si>
    <t>Number of Staff based out of given location</t>
  </si>
  <si>
    <t>Number of Clients Served at Location</t>
  </si>
  <si>
    <t>Program Location Information</t>
  </si>
  <si>
    <t>Term of Lease</t>
  </si>
  <si>
    <t>Is this a lease renewal?</t>
  </si>
  <si>
    <t>Street Address, incl Floor or Suite</t>
  </si>
  <si>
    <t>Borough</t>
  </si>
  <si>
    <t>Zip</t>
  </si>
  <si>
    <t>Community District</t>
  </si>
  <si>
    <t>Cost per St Foot</t>
  </si>
  <si>
    <t>Management Company Name</t>
  </si>
  <si>
    <t>Landlord Name</t>
  </si>
  <si>
    <t>Landlord Address</t>
  </si>
  <si>
    <t>Public Location</t>
  </si>
  <si>
    <t>If Site is located in a public space (DOE, NYCHA), please indicate the location name and City Agency responsible for the building</t>
  </si>
  <si>
    <t>Location Name</t>
  </si>
  <si>
    <t>City Agency Responsible</t>
  </si>
  <si>
    <t>Rental Cost</t>
  </si>
  <si>
    <t>Calculation</t>
  </si>
  <si>
    <t>Sq Ft Utilized for Contracted Activity</t>
  </si>
  <si>
    <t>Cost per Sq Ft</t>
  </si>
  <si>
    <t>Total Cost of Square Footage Utilized; to be charged to NYC Aging</t>
  </si>
  <si>
    <t>=[(Cost per Sq. Ft.) x (Sq. Ft. for NYC Aging Activity)] 
This is your Rental Cost.</t>
  </si>
  <si>
    <t>NYC Department for the Aging</t>
  </si>
  <si>
    <t>Case Management</t>
  </si>
  <si>
    <t>START-UP TEMPLATE</t>
  </si>
  <si>
    <t>CMA Name:</t>
  </si>
  <si>
    <t>Region Proposed:</t>
  </si>
  <si>
    <t>Cultural/Languages Offered:</t>
  </si>
  <si>
    <t>Site Address:</t>
  </si>
  <si>
    <t>Projected Date for Incurring Expenses Below:</t>
  </si>
  <si>
    <t>Projected Start Date of Program</t>
  </si>
  <si>
    <t>Location</t>
  </si>
  <si>
    <t>Propert Owner Name</t>
  </si>
  <si>
    <t>Public School Space</t>
  </si>
  <si>
    <t>% Charged to the Contract</t>
  </si>
  <si>
    <t>Total Rent</t>
  </si>
  <si>
    <t>SUBTOTAL OTPS</t>
  </si>
  <si>
    <t>TOTAL PROPOSED START UP COST</t>
  </si>
  <si>
    <t>PS</t>
  </si>
  <si>
    <t>OTPS</t>
  </si>
  <si>
    <t>Total Start-up</t>
  </si>
  <si>
    <t>Other (Evergreen Laptop Usage &amp; Maintanence)</t>
  </si>
  <si>
    <t xml:space="preserve">The budget submission should reflect the costs and units of service for a full year (12 months) of service. </t>
  </si>
  <si>
    <t>Other Than Personnel Services - Rental Costs</t>
  </si>
  <si>
    <t>Services &amp; Cost Centers</t>
  </si>
  <si>
    <t>Services</t>
  </si>
  <si>
    <t>SERVICE ID</t>
  </si>
  <si>
    <t>SERVICE NAME</t>
  </si>
  <si>
    <t>COST CENTER</t>
  </si>
  <si>
    <t>COST CENTER NAME</t>
  </si>
  <si>
    <t>NHPE</t>
  </si>
  <si>
    <t>NEB</t>
  </si>
  <si>
    <t>NORC EB HEALTH</t>
  </si>
  <si>
    <t>NHPN</t>
  </si>
  <si>
    <t>NNE</t>
  </si>
  <si>
    <t>NORC NE SERV</t>
  </si>
  <si>
    <t>NOCA</t>
  </si>
  <si>
    <t>NORC CASE ASSISTANCE</t>
  </si>
  <si>
    <t>NOCM</t>
  </si>
  <si>
    <t>NOER</t>
  </si>
  <si>
    <t>NORC EDUCATION/RECREATION</t>
  </si>
  <si>
    <t>NOFV</t>
  </si>
  <si>
    <t>NORC FRIENDLY VISITING</t>
  </si>
  <si>
    <t>NOHA</t>
  </si>
  <si>
    <t>NOHC</t>
  </si>
  <si>
    <t>NOHK</t>
  </si>
  <si>
    <t>NORC HOUSEKEEPING</t>
  </si>
  <si>
    <t>NOHM</t>
  </si>
  <si>
    <t>NOSC</t>
  </si>
  <si>
    <t>NORC SHOPPING ASSISTANCE</t>
  </si>
  <si>
    <t>NOTA</t>
  </si>
  <si>
    <t>NOTR</t>
  </si>
  <si>
    <t>NORC TRANSPORTATION</t>
  </si>
  <si>
    <t>Total Cost to be Allocated</t>
  </si>
  <si>
    <t xml:space="preserve"> - Must be O</t>
  </si>
  <si>
    <t>NORC CONGREGATE MEALS</t>
  </si>
  <si>
    <t>NORC GRAB &amp; GO</t>
  </si>
  <si>
    <t>NYC Aging NORC RFP Budget Instructions</t>
  </si>
  <si>
    <r>
      <t xml:space="preserve">Enter information into the </t>
    </r>
    <r>
      <rPr>
        <b/>
        <sz val="10"/>
        <color theme="5" tint="-0.249977111117893"/>
        <rFont val="Arial"/>
        <family val="2"/>
      </rPr>
      <t>orange</t>
    </r>
    <r>
      <rPr>
        <b/>
        <sz val="10"/>
        <rFont val="Arial"/>
        <family val="2"/>
      </rPr>
      <t xml:space="preserve"> shaded areas. All other cells are formula driven. </t>
    </r>
  </si>
  <si>
    <t>If shared space, please provide a roster of other occupants / programs utilizing the leased space along with the methodology of cost breakdown as part of the budget narrative.</t>
  </si>
  <si>
    <t>Matching Funds</t>
  </si>
  <si>
    <t>Matching funds can come from a variety of sources, including NORC partners, private foundations and individual donations. These contributions can be in the form of cash or in-kind contributions.</t>
  </si>
  <si>
    <t xml:space="preserve">Note that any contract with the City requires the following insurances: </t>
  </si>
  <si>
    <t xml:space="preserve">$1M+ in general liability, workers’ compensation, disability, and employer’s liability insurance, unemployment insurance, and $1M+ in vehicle liability insurance (if applicable). </t>
  </si>
  <si>
    <t>NORC RFP: Budget Template</t>
  </si>
  <si>
    <t>Annual Cost to NORC Program</t>
  </si>
  <si>
    <t>Annual Cost Paid by Matching Funds or In-Kind Match</t>
  </si>
  <si>
    <t>Example of Matched Line-Item</t>
  </si>
  <si>
    <t>In-Kind: Provided by XYZ Foundation</t>
  </si>
  <si>
    <t>SOURCE:  Source of Match Funds and In-Kind Contributions, where appropriate</t>
  </si>
  <si>
    <t>FY Budget Amount Charged to NYC Aging</t>
  </si>
  <si>
    <t>Annual Cost (Salary paid) for NORC Program</t>
  </si>
  <si>
    <t>CASH: Fundraising</t>
  </si>
  <si>
    <t>Remaining Fringe Charged to NYC Aging</t>
  </si>
  <si>
    <t>SOURCE:  Source of Match Funds, if applicable</t>
  </si>
  <si>
    <t>Site Address</t>
  </si>
  <si>
    <t>Value of Match</t>
  </si>
  <si>
    <t>DFTA-Funded Contract Value</t>
  </si>
  <si>
    <t>Percent of Matching Funds</t>
  </si>
  <si>
    <t>Total Match</t>
  </si>
  <si>
    <r>
      <t xml:space="preserve">Matching Funds: 
</t>
    </r>
    <r>
      <rPr>
        <sz val="11"/>
        <rFont val="Arial"/>
        <family val="2"/>
      </rPr>
      <t>Value of Matching / In-Kind Goods or Services</t>
    </r>
  </si>
  <si>
    <t>FINANCIAL SUMMARY</t>
  </si>
  <si>
    <t>Annual Costs Paid by Match</t>
  </si>
  <si>
    <t>Total Program Operating Cost</t>
  </si>
  <si>
    <t>Annual Costs Charged to NYC Aging</t>
  </si>
  <si>
    <t>Total PROPOSED Budget for Contract</t>
  </si>
  <si>
    <t>OTHER THAN PERSONNEL SERVICES for Contract Total:</t>
  </si>
  <si>
    <r>
      <t xml:space="preserve">Contractors are required to provide annual matching funds of at least 50 percent (50%) of the amount of NYC Aging annual Total Contract Value (TCV).  At least half of the total matching funds required (or 25% of the TCV) must be contributed by the housing development governing body or other owners or managers and residents of the apartment buildings and housing complexes. There is a housing exemption for NYCHA developments and other government-subsidized housing developments restricted to low-income residents. Please complete </t>
    </r>
    <r>
      <rPr>
        <b/>
        <sz val="10"/>
        <rFont val="Franklin Gothic Book"/>
        <family val="2"/>
      </rPr>
      <t>06. NORC SSP Housing Match Exemption Form</t>
    </r>
    <r>
      <rPr>
        <sz val="10"/>
        <rFont val="Franklin Gothic Book"/>
        <family val="2"/>
      </rPr>
      <t xml:space="preserve"> (if qualified).</t>
    </r>
  </si>
  <si>
    <r>
      <rPr>
        <b/>
        <sz val="10"/>
        <rFont val="Franklin Gothic Book"/>
        <family val="2"/>
      </rPr>
      <t>CASH</t>
    </r>
    <r>
      <rPr>
        <sz val="10"/>
        <rFont val="Franklin Gothic Book"/>
        <family val="2"/>
      </rPr>
      <t xml:space="preserve">: If a NORC program receives cash contributions, those are classified as cash matching funds. Cash match counts toward the match requirement when expended, not when donated to or generated by the program. </t>
    </r>
  </si>
  <si>
    <r>
      <t>·</t>
    </r>
    <r>
      <rPr>
        <sz val="10"/>
        <rFont val="Times New Roman"/>
        <family val="1"/>
      </rPr>
      <t xml:space="preserve">         </t>
    </r>
    <r>
      <rPr>
        <b/>
        <sz val="10"/>
        <rFont val="Franklin Gothic Book"/>
        <family val="2"/>
      </rPr>
      <t>Source of Cash</t>
    </r>
    <r>
      <rPr>
        <sz val="10"/>
        <rFont val="Franklin Gothic Book"/>
        <family val="2"/>
      </rPr>
      <t>: Identify the source of the Cash supplied</t>
    </r>
  </si>
  <si>
    <r>
      <rPr>
        <b/>
        <sz val="10"/>
        <rFont val="Franklin Gothic Book"/>
        <family val="2"/>
      </rPr>
      <t>IN-KIND:</t>
    </r>
    <r>
      <rPr>
        <sz val="10"/>
        <rFont val="Franklin Gothic Book"/>
        <family val="2"/>
      </rPr>
      <t xml:space="preserve"> If a service provider or other party provides space, goods, equipment or services to a program, these non-cash contributions can be considered in-kind match. In-kind match is counted for the period when the services are provided or when the donated goods are received and used. In-kind goods and services must meet all of the following criteria to be used as matching funds:</t>
    </r>
  </si>
  <si>
    <r>
      <t>·</t>
    </r>
    <r>
      <rPr>
        <sz val="10"/>
        <rFont val="Times New Roman"/>
        <family val="1"/>
      </rPr>
      <t xml:space="preserve">         </t>
    </r>
    <r>
      <rPr>
        <b/>
        <sz val="10"/>
        <rFont val="Franklin Gothic Book"/>
        <family val="2"/>
      </rPr>
      <t>Source of In-Kind</t>
    </r>
    <r>
      <rPr>
        <sz val="10"/>
        <rFont val="Franklin Gothic Book"/>
        <family val="2"/>
      </rPr>
      <t>: Identify the source of the good or service provided.</t>
    </r>
  </si>
  <si>
    <r>
      <t xml:space="preserve">      ·</t>
    </r>
    <r>
      <rPr>
        <sz val="10"/>
        <rFont val="Times New Roman"/>
        <family val="1"/>
      </rPr>
      <t xml:space="preserve">         </t>
    </r>
    <r>
      <rPr>
        <sz val="10"/>
        <rFont val="Franklin Gothic Book"/>
        <family val="2"/>
      </rPr>
      <t xml:space="preserve">If </t>
    </r>
    <r>
      <rPr>
        <b/>
        <sz val="10"/>
        <rFont val="Franklin Gothic Book"/>
        <family val="2"/>
      </rPr>
      <t>another</t>
    </r>
    <r>
      <rPr>
        <sz val="10"/>
        <rFont val="Franklin Gothic Book"/>
        <family val="2"/>
      </rPr>
      <t xml:space="preserve"> organization is providing the NORC program with an employee’s services at no cost, then the individual’s time that is donated, should be valued at their regular rate of pay, provided that the work they are contributing is similar to their normal line of work. Fringe benefits may also be included. This should be listed as a consultant (OTPS)</t>
    </r>
  </si>
  <si>
    <r>
      <rPr>
        <b/>
        <sz val="10"/>
        <rFont val="Franklin Gothic Book"/>
        <family val="2"/>
      </rPr>
      <t>Budget Narrative:</t>
    </r>
    <r>
      <rPr>
        <sz val="10"/>
        <rFont val="Franklin Gothic Book"/>
        <family val="2"/>
      </rPr>
      <t xml:space="preserve"> All Match must be detailed in the appropriate categories </t>
    </r>
  </si>
  <si>
    <t>The budget narrative must address and explain ALL costs noted within the budget submission. The annual total contract value should remain within the model budget guidance; if not, please include a justification in the budget narrative.</t>
  </si>
  <si>
    <t>o   Small NORC: Up to 350 clients- max of $400,000</t>
  </si>
  <si>
    <t>o   Medium NORC: 351-600 clients- max of $500,000</t>
  </si>
  <si>
    <t>o   Large NORC: 601+ clients- max of $600,000</t>
  </si>
  <si>
    <t>NYC Aging will approve annual budgets for NORC contracts at the following amounts based on anticipated annual clients served by the NORC, unless a contractor offers a compelling reason to exceed the limit:</t>
  </si>
  <si>
    <t>Borough Proposed</t>
  </si>
  <si>
    <t>NORC Other-Socialization</t>
  </si>
  <si>
    <t>NORC HEALTH PROMOTION - Evidence Based</t>
  </si>
  <si>
    <t>NORC HEALTH PROMOTION - Other</t>
  </si>
  <si>
    <t>NORC Transportation</t>
  </si>
  <si>
    <t>NTR</t>
  </si>
  <si>
    <t>NORC CASE MANAGEMENT</t>
  </si>
  <si>
    <t>NCM</t>
  </si>
  <si>
    <t>NPH</t>
  </si>
  <si>
    <t>NORC PERSONAL CARE I (Homemaker)</t>
  </si>
  <si>
    <t>NOS</t>
  </si>
  <si>
    <t>NORC HEALTHCARE MANAGEMENT</t>
  </si>
  <si>
    <t>NORC HEALTHCARE ASSISTANCE</t>
  </si>
  <si>
    <t>NIA</t>
  </si>
  <si>
    <t>NORC TELEPHONE REASSURANCE</t>
  </si>
  <si>
    <t>NORC PERSONAL CARE/HOME HEALTH CARE</t>
  </si>
  <si>
    <t>NORC PERSONAL CARE II</t>
  </si>
  <si>
    <t>NPC</t>
  </si>
  <si>
    <t>NORC CONGREGATE-Portable</t>
  </si>
  <si>
    <t>NCNM</t>
  </si>
  <si>
    <t>NCGG</t>
  </si>
  <si>
    <t>NCO</t>
  </si>
  <si>
    <t>NCP</t>
  </si>
  <si>
    <t xml:space="preserve">NORC Shopping Assitance </t>
  </si>
  <si>
    <t>Budget Narrative (Enter Into Separate Word Document)</t>
  </si>
  <si>
    <t>Sponsor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</si>
</sst>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_);_(&quot;$&quot;* \(#,##0\);_(&quot;$&quot;* &quot;-&quot;??_);_(@_)"/>
    <numFmt numFmtId="165" formatCode="[$-F800]dddd\,\ mmmm\ dd\,\ yyyy"/>
    <numFmt numFmtId="166" formatCode="[$-409]mmmm\ d\,\ yyyy;@"/>
  </numFmts>
  <fonts count="54" x14ac:knownFonts="1">
    <font>
      <sz val="11"/>
      <color theme="1"/>
      <name val="Calibri"/>
      <family val="2"/>
      <scheme val="minor"/>
    </font>
    <font>
      <sz val="11"/>
      <color theme="1"/>
      <name val="Calibri"/>
      <family val="2"/>
      <scheme val="minor"/>
    </font>
    <font>
      <sz val="10"/>
      <name val="Arial"/>
      <family val="2"/>
    </font>
    <font>
      <sz val="10"/>
      <color rgb="FF333333"/>
      <name val="Arial"/>
      <family val="2"/>
    </font>
    <font>
      <b/>
      <sz val="10"/>
      <color rgb="FF333333"/>
      <name val="Arial"/>
      <family val="2"/>
    </font>
    <font>
      <sz val="10"/>
      <color theme="1"/>
      <name val="Arial"/>
      <family val="2"/>
    </font>
    <font>
      <sz val="11"/>
      <name val="Arial"/>
      <family val="2"/>
    </font>
    <font>
      <b/>
      <i/>
      <sz val="10"/>
      <color theme="1"/>
      <name val="Arial"/>
      <family val="2"/>
    </font>
    <font>
      <b/>
      <sz val="11"/>
      <color rgb="FFFF0000"/>
      <name val="Arial"/>
      <family val="2"/>
    </font>
    <font>
      <b/>
      <sz val="12"/>
      <name val="Arial"/>
      <family val="2"/>
    </font>
    <font>
      <b/>
      <sz val="11"/>
      <name val="Arial"/>
      <family val="2"/>
    </font>
    <font>
      <b/>
      <sz val="10"/>
      <name val="Arial"/>
      <family val="2"/>
    </font>
    <font>
      <sz val="9"/>
      <name val="Arial"/>
      <family val="2"/>
    </font>
    <font>
      <b/>
      <sz val="9"/>
      <name val="Arial"/>
      <family val="2"/>
    </font>
    <font>
      <sz val="12"/>
      <name val="Arial"/>
      <family val="2"/>
    </font>
    <font>
      <b/>
      <i/>
      <sz val="11"/>
      <name val="Arial"/>
      <family val="2"/>
    </font>
    <font>
      <b/>
      <sz val="10"/>
      <color theme="1"/>
      <name val="Arial"/>
      <family val="2"/>
    </font>
    <font>
      <b/>
      <i/>
      <sz val="10"/>
      <color rgb="FFFF0000"/>
      <name val="Arial"/>
      <family val="2"/>
    </font>
    <font>
      <b/>
      <sz val="14"/>
      <name val="Arial"/>
      <family val="2"/>
    </font>
    <font>
      <sz val="10"/>
      <color rgb="FFFF0000"/>
      <name val="Arial"/>
      <family val="2"/>
    </font>
    <font>
      <b/>
      <sz val="10"/>
      <color theme="5" tint="-0.249977111117893"/>
      <name val="Arial"/>
      <family val="2"/>
    </font>
    <font>
      <b/>
      <sz val="12"/>
      <color theme="0"/>
      <name val="Arial"/>
      <family val="2"/>
    </font>
    <font>
      <b/>
      <i/>
      <sz val="11"/>
      <color rgb="FFFF0000"/>
      <name val="Arial"/>
      <family val="2"/>
    </font>
    <font>
      <sz val="11"/>
      <color theme="1"/>
      <name val="Arial"/>
      <family val="2"/>
    </font>
    <font>
      <b/>
      <sz val="11"/>
      <color indexed="8"/>
      <name val="Arial"/>
      <family val="2"/>
    </font>
    <font>
      <b/>
      <sz val="11"/>
      <color theme="0"/>
      <name val="Arial"/>
      <family val="2"/>
    </font>
    <font>
      <sz val="10"/>
      <color indexed="8"/>
      <name val="Arial"/>
      <family val="2"/>
    </font>
    <font>
      <b/>
      <sz val="10"/>
      <color indexed="8"/>
      <name val="Arial"/>
      <family val="2"/>
    </font>
    <font>
      <i/>
      <sz val="8"/>
      <name val="Arial"/>
      <family val="2"/>
    </font>
    <font>
      <b/>
      <i/>
      <sz val="10"/>
      <color indexed="8"/>
      <name val="Arial"/>
      <family val="2"/>
    </font>
    <font>
      <sz val="10"/>
      <color rgb="FF000000"/>
      <name val="Arial"/>
      <family val="2"/>
    </font>
    <font>
      <sz val="11"/>
      <color theme="0"/>
      <name val="Arial"/>
      <family val="2"/>
    </font>
    <font>
      <b/>
      <sz val="10"/>
      <color rgb="FF000000"/>
      <name val="Arial"/>
      <family val="2"/>
    </font>
    <font>
      <b/>
      <sz val="10"/>
      <color rgb="FFFF0000"/>
      <name val="Arial"/>
      <family val="2"/>
    </font>
    <font>
      <b/>
      <sz val="11"/>
      <color theme="1"/>
      <name val="Arial"/>
      <family val="2"/>
    </font>
    <font>
      <b/>
      <sz val="14"/>
      <color theme="1"/>
      <name val="Arial"/>
      <family val="2"/>
    </font>
    <font>
      <sz val="10"/>
      <name val="Arial"/>
      <family val="2"/>
    </font>
    <font>
      <sz val="12"/>
      <name val="Franklin Gothic Book"/>
      <family val="2"/>
    </font>
    <font>
      <b/>
      <sz val="12"/>
      <name val="Franklin Gothic Book"/>
      <family val="2"/>
    </font>
    <font>
      <b/>
      <sz val="12"/>
      <color theme="0"/>
      <name val="Franklin Gothic Book"/>
      <family val="2"/>
    </font>
    <font>
      <b/>
      <i/>
      <sz val="12"/>
      <color rgb="FFFF0000"/>
      <name val="Franklin Gothic Book"/>
      <family val="2"/>
    </font>
    <font>
      <sz val="16"/>
      <color theme="1"/>
      <name val="Arial"/>
      <family val="2"/>
    </font>
    <font>
      <sz val="11"/>
      <color rgb="FFFF0000"/>
      <name val="Arial"/>
      <family val="2"/>
    </font>
    <font>
      <sz val="10"/>
      <name val="Franklin Gothic Book"/>
      <family val="2"/>
    </font>
    <font>
      <i/>
      <sz val="10"/>
      <name val="Franklin Gothic Book"/>
      <family val="2"/>
    </font>
    <font>
      <i/>
      <sz val="10"/>
      <color indexed="8"/>
      <name val="Arial"/>
      <family val="2"/>
    </font>
    <font>
      <i/>
      <sz val="10"/>
      <color rgb="FF333333"/>
      <name val="Arial"/>
      <family val="2"/>
    </font>
    <font>
      <i/>
      <sz val="10"/>
      <color theme="1"/>
      <name val="Arial"/>
      <family val="2"/>
    </font>
    <font>
      <b/>
      <sz val="10"/>
      <name val="Franklin Gothic Book"/>
      <family val="2"/>
    </font>
    <font>
      <sz val="10"/>
      <name val="Symbol"/>
      <family val="1"/>
      <charset val="2"/>
    </font>
    <font>
      <sz val="10"/>
      <name val="Calibri"/>
      <family val="2"/>
      <scheme val="minor"/>
    </font>
    <font>
      <sz val="10"/>
      <name val="Times New Roman"/>
      <family val="1"/>
    </font>
    <font>
      <sz val="12"/>
      <name val="Franklin Gothic Book"/>
      <family val="2"/>
    </font>
    <font>
      <b/>
      <sz val="18"/>
      <color theme="1"/>
      <name val="Arial"/>
      <family val="2"/>
    </font>
  </fonts>
  <fills count="12">
    <fill>
      <patternFill patternType="none"/>
    </fill>
    <fill>
      <patternFill patternType="gray125"/>
    </fill>
    <fill>
      <patternFill patternType="solid">
        <fgColor theme="2"/>
        <bgColor indexed="64"/>
      </patternFill>
    </fill>
    <fill>
      <patternFill patternType="solid">
        <fgColor theme="6" tint="0.79998168889431442"/>
        <bgColor indexed="64"/>
      </patternFill>
    </fill>
    <fill>
      <patternFill patternType="solid">
        <fgColor rgb="FFFFFF00"/>
        <bgColor indexed="64"/>
      </patternFill>
    </fill>
    <fill>
      <patternFill patternType="solid">
        <fgColor theme="5" tint="0.59999389629810485"/>
        <bgColor indexed="64"/>
      </patternFill>
    </fill>
    <fill>
      <patternFill patternType="solid">
        <fgColor theme="1" tint="0.34998626667073579"/>
        <bgColor indexed="64"/>
      </patternFill>
    </fill>
    <fill>
      <patternFill patternType="solid">
        <fgColor theme="3"/>
        <bgColor indexed="64"/>
      </patternFill>
    </fill>
    <fill>
      <patternFill patternType="solid">
        <fgColor theme="2" tint="-9.9978637043366805E-2"/>
        <bgColor indexed="64"/>
      </patternFill>
    </fill>
    <fill>
      <patternFill patternType="solid">
        <fgColor theme="0"/>
        <bgColor indexed="64"/>
      </patternFill>
    </fill>
    <fill>
      <patternFill patternType="solid">
        <fgColor theme="0" tint="-0.499984740745262"/>
        <bgColor indexed="64"/>
      </patternFill>
    </fill>
    <fill>
      <patternFill patternType="solid">
        <fgColor theme="0" tint="-0.14999847407452621"/>
        <bgColor indexed="64"/>
      </patternFill>
    </fill>
  </fills>
  <borders count="42">
    <border>
      <left/>
      <right/>
      <top/>
      <bottom/>
      <diagonal/>
    </border>
    <border>
      <left/>
      <right style="thin">
        <color theme="4" tint="0.59999389629810485"/>
      </right>
      <top/>
      <bottom style="thin">
        <color theme="4" tint="0.59999389629810485"/>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theme="4" tint="0.59999389629810485"/>
      </right>
      <top style="medium">
        <color theme="4" tint="0.59999389629810485"/>
      </top>
      <bottom style="medium">
        <color theme="4" tint="0.59999389629810485"/>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medium">
        <color indexed="64"/>
      </bottom>
      <diagonal/>
    </border>
    <border>
      <left/>
      <right/>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dashDot">
        <color indexed="64"/>
      </top>
      <bottom style="dashDot">
        <color indexed="64"/>
      </bottom>
      <diagonal/>
    </border>
    <border>
      <left style="thin">
        <color indexed="64"/>
      </left>
      <right style="thin">
        <color indexed="64"/>
      </right>
      <top style="dashDot">
        <color indexed="64"/>
      </top>
      <bottom style="dashDot">
        <color indexed="64"/>
      </bottom>
      <diagonal/>
    </border>
    <border>
      <left style="thin">
        <color indexed="64"/>
      </left>
      <right/>
      <top style="dashDot">
        <color indexed="64"/>
      </top>
      <bottom style="dashDot">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rgb="FFFF0000"/>
      </left>
      <right style="medium">
        <color rgb="FFFF0000"/>
      </right>
      <top style="medium">
        <color rgb="FFFF0000"/>
      </top>
      <bottom style="medium">
        <color rgb="FFFF0000"/>
      </bottom>
      <diagonal/>
    </border>
    <border>
      <left style="medium">
        <color indexed="64"/>
      </left>
      <right style="medium">
        <color indexed="64"/>
      </right>
      <top/>
      <bottom style="medium">
        <color indexed="64"/>
      </bottom>
      <diagonal/>
    </border>
  </borders>
  <cellStyleXfs count="7">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2" fillId="0" borderId="0"/>
    <xf numFmtId="0" fontId="36" fillId="0" borderId="0"/>
    <xf numFmtId="44" fontId="2" fillId="0" borderId="0" applyFont="0" applyFill="0" applyBorder="0" applyAlignment="0" applyProtection="0"/>
  </cellStyleXfs>
  <cellXfs count="331">
    <xf numFmtId="0" fontId="0" fillId="0" borderId="0" xfId="0"/>
    <xf numFmtId="0" fontId="4" fillId="2" borderId="5" xfId="0" applyFont="1" applyFill="1" applyBorder="1" applyAlignment="1">
      <alignment vertical="center"/>
    </xf>
    <xf numFmtId="0" fontId="3" fillId="0" borderId="8" xfId="0" applyFont="1" applyBorder="1"/>
    <xf numFmtId="0" fontId="5" fillId="0" borderId="0" xfId="0" applyFont="1"/>
    <xf numFmtId="0" fontId="4" fillId="2" borderId="8" xfId="0" applyFont="1" applyFill="1" applyBorder="1" applyAlignment="1">
      <alignment vertical="center"/>
    </xf>
    <xf numFmtId="0" fontId="4" fillId="2" borderId="10" xfId="0" applyFont="1" applyFill="1" applyBorder="1" applyAlignment="1">
      <alignment vertical="center"/>
    </xf>
    <xf numFmtId="0" fontId="8" fillId="0" borderId="0" xfId="0" applyFont="1"/>
    <xf numFmtId="0" fontId="3" fillId="0" borderId="13" xfId="0" applyFont="1" applyBorder="1"/>
    <xf numFmtId="164" fontId="5" fillId="5" borderId="13" xfId="2" applyNumberFormat="1" applyFont="1" applyFill="1" applyBorder="1"/>
    <xf numFmtId="0" fontId="6" fillId="0" borderId="0" xfId="0" applyFont="1"/>
    <xf numFmtId="0" fontId="10" fillId="2" borderId="14" xfId="0" applyFont="1" applyFill="1" applyBorder="1" applyAlignment="1">
      <alignment vertical="center"/>
    </xf>
    <xf numFmtId="1" fontId="2" fillId="0" borderId="0" xfId="2" applyNumberFormat="1" applyFont="1" applyFill="1" applyBorder="1" applyAlignment="1">
      <alignment vertical="center"/>
    </xf>
    <xf numFmtId="0" fontId="6" fillId="0" borderId="0" xfId="0" applyFont="1" applyAlignment="1">
      <alignment horizontal="center"/>
    </xf>
    <xf numFmtId="0" fontId="2" fillId="0" borderId="13" xfId="0" applyFont="1" applyBorder="1"/>
    <xf numFmtId="164" fontId="2" fillId="5" borderId="13" xfId="2" applyNumberFormat="1" applyFont="1" applyFill="1" applyBorder="1"/>
    <xf numFmtId="0" fontId="11" fillId="2" borderId="3" xfId="0" applyFont="1" applyFill="1" applyBorder="1" applyAlignment="1">
      <alignment horizontal="right" vertical="center" wrapText="1"/>
    </xf>
    <xf numFmtId="164" fontId="12" fillId="5" borderId="13" xfId="0" applyNumberFormat="1" applyFont="1" applyFill="1" applyBorder="1"/>
    <xf numFmtId="164" fontId="2" fillId="5" borderId="13" xfId="0" applyNumberFormat="1" applyFont="1" applyFill="1" applyBorder="1"/>
    <xf numFmtId="164" fontId="2" fillId="0" borderId="2" xfId="0" applyNumberFormat="1" applyFont="1" applyBorder="1"/>
    <xf numFmtId="0" fontId="12" fillId="5" borderId="13" xfId="0" applyFont="1" applyFill="1" applyBorder="1"/>
    <xf numFmtId="41" fontId="12" fillId="5" borderId="13" xfId="0" applyNumberFormat="1" applyFont="1" applyFill="1" applyBorder="1"/>
    <xf numFmtId="164" fontId="6" fillId="5" borderId="13" xfId="0" applyNumberFormat="1" applyFont="1" applyFill="1" applyBorder="1"/>
    <xf numFmtId="0" fontId="11" fillId="2" borderId="13" xfId="0" applyFont="1" applyFill="1" applyBorder="1" applyAlignment="1">
      <alignment vertical="center" wrapText="1"/>
    </xf>
    <xf numFmtId="0" fontId="2" fillId="5" borderId="13" xfId="0" applyFont="1" applyFill="1" applyBorder="1"/>
    <xf numFmtId="10" fontId="2" fillId="5" borderId="13" xfId="3" applyNumberFormat="1" applyFont="1" applyFill="1" applyBorder="1"/>
    <xf numFmtId="164" fontId="12" fillId="0" borderId="2" xfId="2" applyNumberFormat="1" applyFont="1" applyBorder="1"/>
    <xf numFmtId="0" fontId="2" fillId="0" borderId="0" xfId="0" applyFont="1"/>
    <xf numFmtId="0" fontId="2" fillId="0" borderId="0" xfId="0" applyFont="1" applyAlignment="1">
      <alignment horizontal="center"/>
    </xf>
    <xf numFmtId="0" fontId="5" fillId="0" borderId="0" xfId="0" applyFont="1" applyAlignment="1">
      <alignment horizontal="center"/>
    </xf>
    <xf numFmtId="0" fontId="5" fillId="5" borderId="13" xfId="0" applyFont="1" applyFill="1" applyBorder="1"/>
    <xf numFmtId="0" fontId="5" fillId="5" borderId="13" xfId="0" applyFont="1" applyFill="1" applyBorder="1" applyAlignment="1">
      <alignment horizontal="center"/>
    </xf>
    <xf numFmtId="37" fontId="5" fillId="5" borderId="13" xfId="1" applyNumberFormat="1" applyFont="1" applyFill="1" applyBorder="1" applyAlignment="1">
      <alignment horizontal="center"/>
    </xf>
    <xf numFmtId="44" fontId="5" fillId="5" borderId="13" xfId="0" applyNumberFormat="1" applyFont="1" applyFill="1" applyBorder="1"/>
    <xf numFmtId="37" fontId="5" fillId="5" borderId="13" xfId="0" applyNumberFormat="1" applyFont="1" applyFill="1" applyBorder="1" applyAlignment="1">
      <alignment horizontal="center"/>
    </xf>
    <xf numFmtId="10" fontId="6" fillId="0" borderId="13" xfId="3" applyNumberFormat="1" applyFont="1" applyBorder="1"/>
    <xf numFmtId="0" fontId="4" fillId="0" borderId="13" xfId="0" applyFont="1" applyBorder="1"/>
    <xf numFmtId="10" fontId="2" fillId="0" borderId="13" xfId="3" applyNumberFormat="1" applyFont="1" applyBorder="1"/>
    <xf numFmtId="0" fontId="4" fillId="0" borderId="13" xfId="0" applyFont="1" applyBorder="1" applyAlignment="1">
      <alignment horizontal="right"/>
    </xf>
    <xf numFmtId="164" fontId="16" fillId="0" borderId="13" xfId="2" applyNumberFormat="1" applyFont="1" applyBorder="1"/>
    <xf numFmtId="0" fontId="17" fillId="0" borderId="0" xfId="0" applyFont="1"/>
    <xf numFmtId="0" fontId="11" fillId="2" borderId="13" xfId="0" applyFont="1" applyFill="1" applyBorder="1" applyAlignment="1">
      <alignment vertical="center"/>
    </xf>
    <xf numFmtId="0" fontId="11" fillId="2" borderId="14" xfId="0" applyFont="1" applyFill="1" applyBorder="1" applyAlignment="1">
      <alignment vertical="center" wrapText="1"/>
    </xf>
    <xf numFmtId="0" fontId="2" fillId="2" borderId="13" xfId="0" applyFont="1" applyFill="1" applyBorder="1"/>
    <xf numFmtId="0" fontId="2" fillId="2" borderId="13" xfId="0" applyFont="1" applyFill="1" applyBorder="1" applyAlignment="1">
      <alignment horizontal="center"/>
    </xf>
    <xf numFmtId="42" fontId="2" fillId="2" borderId="13" xfId="0" applyNumberFormat="1" applyFont="1" applyFill="1" applyBorder="1"/>
    <xf numFmtId="3" fontId="2" fillId="2" borderId="13" xfId="1" applyNumberFormat="1" applyFont="1" applyFill="1" applyBorder="1" applyAlignment="1">
      <alignment horizontal="center"/>
    </xf>
    <xf numFmtId="44" fontId="2" fillId="2" borderId="13" xfId="0" applyNumberFormat="1" applyFont="1" applyFill="1" applyBorder="1" applyAlignment="1">
      <alignment horizontal="right"/>
    </xf>
    <xf numFmtId="3" fontId="2" fillId="2" borderId="13" xfId="0" applyNumberFormat="1" applyFont="1" applyFill="1" applyBorder="1" applyAlignment="1">
      <alignment horizontal="center"/>
    </xf>
    <xf numFmtId="2" fontId="2" fillId="2" borderId="13" xfId="0" applyNumberFormat="1" applyFont="1" applyFill="1" applyBorder="1" applyAlignment="1">
      <alignment horizontal="center"/>
    </xf>
    <xf numFmtId="0" fontId="2" fillId="5" borderId="13" xfId="0" applyFont="1" applyFill="1" applyBorder="1" applyAlignment="1">
      <alignment horizontal="center"/>
    </xf>
    <xf numFmtId="37" fontId="2" fillId="5" borderId="13" xfId="1" applyNumberFormat="1" applyFont="1" applyFill="1" applyBorder="1" applyAlignment="1">
      <alignment horizontal="center"/>
    </xf>
    <xf numFmtId="0" fontId="11" fillId="4" borderId="17" xfId="0" applyFont="1" applyFill="1" applyBorder="1" applyAlignment="1">
      <alignment horizontal="center" vertical="center" wrapText="1"/>
    </xf>
    <xf numFmtId="44" fontId="2" fillId="2" borderId="13" xfId="0" applyNumberFormat="1" applyFont="1" applyFill="1" applyBorder="1" applyAlignment="1">
      <alignment horizontal="left"/>
    </xf>
    <xf numFmtId="164" fontId="2" fillId="4" borderId="1" xfId="0" applyNumberFormat="1" applyFont="1" applyFill="1" applyBorder="1" applyAlignment="1">
      <alignment horizontal="center"/>
    </xf>
    <xf numFmtId="44" fontId="2" fillId="5" borderId="13" xfId="0" applyNumberFormat="1" applyFont="1" applyFill="1" applyBorder="1"/>
    <xf numFmtId="37" fontId="2" fillId="5" borderId="13" xfId="0" applyNumberFormat="1" applyFont="1" applyFill="1" applyBorder="1" applyAlignment="1">
      <alignment horizontal="center"/>
    </xf>
    <xf numFmtId="0" fontId="13" fillId="2" borderId="13" xfId="0" applyFont="1" applyFill="1" applyBorder="1" applyAlignment="1">
      <alignment horizontal="center" vertical="center" wrapText="1"/>
    </xf>
    <xf numFmtId="0" fontId="13" fillId="0" borderId="13" xfId="0" applyFont="1" applyBorder="1"/>
    <xf numFmtId="164" fontId="12" fillId="5" borderId="13" xfId="2" applyNumberFormat="1" applyFont="1" applyFill="1" applyBorder="1"/>
    <xf numFmtId="0" fontId="12" fillId="0" borderId="13" xfId="0" applyFont="1" applyBorder="1"/>
    <xf numFmtId="0" fontId="13" fillId="0" borderId="13" xfId="0" applyFont="1" applyBorder="1" applyAlignment="1">
      <alignment horizontal="right"/>
    </xf>
    <xf numFmtId="164" fontId="10" fillId="0" borderId="13" xfId="2" applyNumberFormat="1" applyFont="1" applyBorder="1"/>
    <xf numFmtId="0" fontId="11" fillId="2" borderId="5" xfId="0" applyFont="1" applyFill="1" applyBorder="1" applyAlignment="1">
      <alignment vertical="center"/>
    </xf>
    <xf numFmtId="0" fontId="2" fillId="0" borderId="8" xfId="0" applyFont="1" applyBorder="1"/>
    <xf numFmtId="0" fontId="11" fillId="2" borderId="8" xfId="0" applyFont="1" applyFill="1" applyBorder="1" applyAlignment="1">
      <alignment vertical="center"/>
    </xf>
    <xf numFmtId="0" fontId="11" fillId="2" borderId="10" xfId="0" applyFont="1" applyFill="1" applyBorder="1" applyAlignment="1">
      <alignment vertical="center"/>
    </xf>
    <xf numFmtId="0" fontId="18" fillId="0" borderId="0" xfId="0" applyFont="1" applyAlignment="1">
      <alignment horizontal="left" vertical="center"/>
    </xf>
    <xf numFmtId="0" fontId="9" fillId="3" borderId="3" xfId="0" applyFont="1" applyFill="1" applyBorder="1" applyAlignment="1">
      <alignment horizontal="right"/>
    </xf>
    <xf numFmtId="164" fontId="14" fillId="0" borderId="20" xfId="0" applyNumberFormat="1" applyFont="1" applyBorder="1"/>
    <xf numFmtId="0" fontId="16" fillId="0" borderId="0" xfId="0" applyFont="1"/>
    <xf numFmtId="0" fontId="10" fillId="0" borderId="0" xfId="0" applyFont="1"/>
    <xf numFmtId="0" fontId="9" fillId="3" borderId="5" xfId="0" applyFont="1" applyFill="1" applyBorder="1" applyAlignment="1">
      <alignment horizontal="right"/>
    </xf>
    <xf numFmtId="164" fontId="14" fillId="0" borderId="7" xfId="0" applyNumberFormat="1" applyFont="1" applyBorder="1"/>
    <xf numFmtId="0" fontId="9" fillId="3" borderId="10" xfId="0" applyFont="1" applyFill="1" applyBorder="1" applyAlignment="1">
      <alignment horizontal="right"/>
    </xf>
    <xf numFmtId="164" fontId="14" fillId="0" borderId="12" xfId="0" applyNumberFormat="1" applyFont="1" applyBorder="1"/>
    <xf numFmtId="0" fontId="11" fillId="2" borderId="3" xfId="0" applyFont="1" applyFill="1" applyBorder="1" applyAlignment="1">
      <alignment vertical="center" wrapText="1"/>
    </xf>
    <xf numFmtId="0" fontId="11" fillId="0" borderId="0" xfId="0" applyFont="1" applyAlignment="1">
      <alignment vertical="center"/>
    </xf>
    <xf numFmtId="0" fontId="9" fillId="0" borderId="0" xfId="0" applyFont="1"/>
    <xf numFmtId="42" fontId="5" fillId="0" borderId="9" xfId="0" applyNumberFormat="1" applyFont="1" applyBorder="1"/>
    <xf numFmtId="42" fontId="5" fillId="0" borderId="0" xfId="0" applyNumberFormat="1" applyFont="1"/>
    <xf numFmtId="0" fontId="4" fillId="0" borderId="0" xfId="0" applyFont="1" applyAlignment="1">
      <alignment horizontal="left" vertical="center"/>
    </xf>
    <xf numFmtId="10" fontId="16" fillId="0" borderId="13" xfId="0" applyNumberFormat="1" applyFont="1" applyBorder="1"/>
    <xf numFmtId="42" fontId="5" fillId="0" borderId="2" xfId="0" applyNumberFormat="1" applyFont="1" applyBorder="1" applyAlignment="1">
      <alignment horizontal="left" vertical="center"/>
    </xf>
    <xf numFmtId="2" fontId="5" fillId="0" borderId="13" xfId="0" applyNumberFormat="1" applyFont="1" applyBorder="1" applyAlignment="1">
      <alignment horizontal="center"/>
    </xf>
    <xf numFmtId="164" fontId="5" fillId="0" borderId="13" xfId="0" applyNumberFormat="1" applyFont="1" applyBorder="1"/>
    <xf numFmtId="164" fontId="5" fillId="0" borderId="2" xfId="0" applyNumberFormat="1" applyFont="1" applyBorder="1" applyAlignment="1">
      <alignment vertical="center"/>
    </xf>
    <xf numFmtId="0" fontId="4" fillId="0" borderId="0" xfId="0" applyFont="1" applyAlignment="1">
      <alignment horizontal="right" vertical="center"/>
    </xf>
    <xf numFmtId="0" fontId="7" fillId="0" borderId="0" xfId="0" applyFont="1"/>
    <xf numFmtId="0" fontId="3" fillId="0" borderId="0" xfId="0" applyFont="1" applyAlignment="1">
      <alignment horizontal="right" vertical="center"/>
    </xf>
    <xf numFmtId="0" fontId="11" fillId="0" borderId="0" xfId="0" applyFont="1" applyAlignment="1">
      <alignment horizontal="center" vertical="center" wrapText="1"/>
    </xf>
    <xf numFmtId="0" fontId="11" fillId="0" borderId="0" xfId="0" applyFont="1" applyAlignment="1">
      <alignment horizontal="center" vertical="center"/>
    </xf>
    <xf numFmtId="0" fontId="11" fillId="0" borderId="0" xfId="0" applyFont="1" applyAlignment="1">
      <alignment horizontal="left" vertical="center"/>
    </xf>
    <xf numFmtId="0" fontId="13" fillId="0" borderId="0" xfId="0" applyFont="1"/>
    <xf numFmtId="164" fontId="6" fillId="0" borderId="0" xfId="0" applyNumberFormat="1" applyFont="1"/>
    <xf numFmtId="164" fontId="6" fillId="0" borderId="2" xfId="0" applyNumberFormat="1" applyFont="1" applyBorder="1"/>
    <xf numFmtId="42" fontId="6" fillId="0" borderId="9" xfId="0" applyNumberFormat="1" applyFont="1" applyBorder="1"/>
    <xf numFmtId="42" fontId="6" fillId="0" borderId="0" xfId="0" applyNumberFormat="1" applyFont="1"/>
    <xf numFmtId="10" fontId="10" fillId="0" borderId="13" xfId="0" applyNumberFormat="1" applyFont="1" applyBorder="1"/>
    <xf numFmtId="0" fontId="15" fillId="0" borderId="0" xfId="0" applyFont="1"/>
    <xf numFmtId="42" fontId="2" fillId="0" borderId="2" xfId="0" applyNumberFormat="1" applyFont="1" applyBorder="1" applyAlignment="1">
      <alignment horizontal="left" vertical="center"/>
    </xf>
    <xf numFmtId="2" fontId="6" fillId="0" borderId="0" xfId="0" applyNumberFormat="1" applyFont="1" applyAlignment="1">
      <alignment horizontal="center"/>
    </xf>
    <xf numFmtId="164" fontId="2" fillId="0" borderId="1" xfId="0" applyNumberFormat="1" applyFont="1" applyBorder="1" applyAlignment="1">
      <alignment horizontal="center"/>
    </xf>
    <xf numFmtId="2" fontId="2" fillId="0" borderId="13" xfId="0" applyNumberFormat="1" applyFont="1" applyBorder="1" applyAlignment="1">
      <alignment horizontal="center"/>
    </xf>
    <xf numFmtId="164" fontId="2" fillId="0" borderId="13" xfId="0" applyNumberFormat="1" applyFont="1" applyBorder="1"/>
    <xf numFmtId="2" fontId="6" fillId="0" borderId="0" xfId="0" applyNumberFormat="1" applyFont="1" applyAlignment="1">
      <alignment horizontal="left"/>
    </xf>
    <xf numFmtId="164" fontId="2" fillId="0" borderId="2" xfId="0" applyNumberFormat="1" applyFont="1" applyBorder="1" applyAlignment="1">
      <alignment vertical="center"/>
    </xf>
    <xf numFmtId="37" fontId="2" fillId="0" borderId="13" xfId="0" applyNumberFormat="1" applyFont="1" applyBorder="1"/>
    <xf numFmtId="44" fontId="2" fillId="0" borderId="13" xfId="0" applyNumberFormat="1" applyFont="1" applyBorder="1"/>
    <xf numFmtId="0" fontId="11" fillId="0" borderId="0" xfId="0" applyFont="1" applyAlignment="1">
      <alignment horizontal="right" vertical="center"/>
    </xf>
    <xf numFmtId="0" fontId="2" fillId="0" borderId="0" xfId="0" applyFont="1" applyAlignment="1">
      <alignment horizontal="right" vertical="center"/>
    </xf>
    <xf numFmtId="0" fontId="4" fillId="2" borderId="13" xfId="0" applyFont="1" applyFill="1" applyBorder="1" applyAlignment="1">
      <alignment horizontal="center" vertical="center" wrapText="1"/>
    </xf>
    <xf numFmtId="0" fontId="10" fillId="2" borderId="13" xfId="0" applyFont="1" applyFill="1" applyBorder="1" applyAlignment="1">
      <alignment horizontal="left" vertical="center"/>
    </xf>
    <xf numFmtId="0" fontId="10" fillId="0" borderId="0" xfId="0" applyFont="1" applyAlignment="1">
      <alignment vertical="center"/>
    </xf>
    <xf numFmtId="0" fontId="23" fillId="9" borderId="0" xfId="0" applyFont="1" applyFill="1"/>
    <xf numFmtId="0" fontId="24" fillId="9" borderId="0" xfId="0" applyFont="1" applyFill="1"/>
    <xf numFmtId="0" fontId="6" fillId="9" borderId="0" xfId="0" applyFont="1" applyFill="1"/>
    <xf numFmtId="0" fontId="6" fillId="9" borderId="0" xfId="0" applyFont="1" applyFill="1" applyAlignment="1">
      <alignment horizontal="center" vertical="center"/>
    </xf>
    <xf numFmtId="0" fontId="6" fillId="9" borderId="0" xfId="0" applyFont="1" applyFill="1" applyAlignment="1">
      <alignment horizontal="left" vertical="center" indent="1"/>
    </xf>
    <xf numFmtId="0" fontId="10" fillId="9" borderId="0" xfId="0" applyFont="1" applyFill="1"/>
    <xf numFmtId="0" fontId="2" fillId="9" borderId="0" xfId="0" applyFont="1" applyFill="1"/>
    <xf numFmtId="0" fontId="11" fillId="9" borderId="0" xfId="0" applyFont="1" applyFill="1"/>
    <xf numFmtId="0" fontId="2" fillId="9" borderId="13" xfId="0" applyFont="1" applyFill="1" applyBorder="1"/>
    <xf numFmtId="0" fontId="17" fillId="9" borderId="21" xfId="0" applyFont="1" applyFill="1" applyBorder="1"/>
    <xf numFmtId="0" fontId="2" fillId="9" borderId="13" xfId="0" applyFont="1" applyFill="1" applyBorder="1" applyAlignment="1">
      <alignment wrapText="1"/>
    </xf>
    <xf numFmtId="0" fontId="5" fillId="9" borderId="0" xfId="0" applyFont="1" applyFill="1"/>
    <xf numFmtId="0" fontId="16" fillId="9" borderId="0" xfId="0" applyFont="1" applyFill="1"/>
    <xf numFmtId="0" fontId="26" fillId="9" borderId="13" xfId="0" applyFont="1" applyFill="1" applyBorder="1" applyAlignment="1">
      <alignment horizontal="right" wrapText="1"/>
    </xf>
    <xf numFmtId="0" fontId="27" fillId="9" borderId="0" xfId="0" applyFont="1" applyFill="1"/>
    <xf numFmtId="0" fontId="27" fillId="8" borderId="13" xfId="0" applyFont="1" applyFill="1" applyBorder="1" applyAlignment="1">
      <alignment horizontal="left" vertical="center" indent="1"/>
    </xf>
    <xf numFmtId="0" fontId="27" fillId="8" borderId="13" xfId="0" quotePrefix="1" applyFont="1" applyFill="1" applyBorder="1" applyAlignment="1">
      <alignment horizontal="left" vertical="center" wrapText="1" indent="1"/>
    </xf>
    <xf numFmtId="44" fontId="11" fillId="9" borderId="13" xfId="2" applyFont="1" applyFill="1" applyBorder="1" applyAlignment="1">
      <alignment horizontal="left" vertical="center" indent="1"/>
    </xf>
    <xf numFmtId="44" fontId="27" fillId="5" borderId="13" xfId="2" applyFont="1" applyFill="1" applyBorder="1" applyAlignment="1">
      <alignment horizontal="left" vertical="center" indent="1"/>
    </xf>
    <xf numFmtId="0" fontId="11" fillId="0" borderId="0" xfId="0" applyFont="1"/>
    <xf numFmtId="164" fontId="28" fillId="0" borderId="0" xfId="0" applyNumberFormat="1" applyFont="1"/>
    <xf numFmtId="0" fontId="29" fillId="9" borderId="0" xfId="0" applyFont="1" applyFill="1"/>
    <xf numFmtId="0" fontId="19"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vertical="center" wrapText="1"/>
    </xf>
    <xf numFmtId="0" fontId="11" fillId="0" borderId="0" xfId="0" applyFont="1" applyAlignment="1">
      <alignment vertical="center" wrapText="1"/>
    </xf>
    <xf numFmtId="0" fontId="25" fillId="9" borderId="0" xfId="0" applyFont="1" applyFill="1" applyAlignment="1">
      <alignment horizontal="center"/>
    </xf>
    <xf numFmtId="0" fontId="25" fillId="9" borderId="0" xfId="0" applyFont="1" applyFill="1" applyAlignment="1">
      <alignment horizontal="center" wrapText="1"/>
    </xf>
    <xf numFmtId="0" fontId="31" fillId="9" borderId="0" xfId="0" applyFont="1" applyFill="1" applyAlignment="1">
      <alignment horizontal="left" wrapText="1"/>
    </xf>
    <xf numFmtId="43" fontId="31" fillId="9" borderId="0" xfId="1" applyFont="1" applyFill="1" applyBorder="1" applyAlignment="1">
      <alignment horizontal="right"/>
    </xf>
    <xf numFmtId="44" fontId="31" fillId="9" borderId="0" xfId="2" applyFont="1" applyFill="1" applyBorder="1" applyAlignment="1">
      <alignment horizontal="right"/>
    </xf>
    <xf numFmtId="44" fontId="31" fillId="9" borderId="0" xfId="2" applyFont="1" applyFill="1" applyBorder="1"/>
    <xf numFmtId="0" fontId="31" fillId="9" borderId="0" xfId="0" applyFont="1" applyFill="1"/>
    <xf numFmtId="0" fontId="11" fillId="9" borderId="13" xfId="0" applyFont="1" applyFill="1" applyBorder="1"/>
    <xf numFmtId="0" fontId="2" fillId="0" borderId="0" xfId="0" applyFont="1" applyAlignment="1">
      <alignment horizontal="left" vertical="center" wrapText="1"/>
    </xf>
    <xf numFmtId="0" fontId="11" fillId="0" borderId="0" xfId="0" applyFont="1" applyAlignment="1">
      <alignment horizontal="left" vertical="center" wrapText="1"/>
    </xf>
    <xf numFmtId="0" fontId="11" fillId="2" borderId="13" xfId="0" applyFont="1" applyFill="1" applyBorder="1" applyAlignment="1">
      <alignment horizontal="center" vertical="center" wrapText="1"/>
    </xf>
    <xf numFmtId="0" fontId="11" fillId="3" borderId="3" xfId="0" applyFont="1" applyFill="1" applyBorder="1" applyAlignment="1">
      <alignment horizontal="right"/>
    </xf>
    <xf numFmtId="0" fontId="34" fillId="0" borderId="0" xfId="0" applyFont="1"/>
    <xf numFmtId="0" fontId="37" fillId="0" borderId="0" xfId="5" applyFont="1"/>
    <xf numFmtId="0" fontId="38" fillId="0" borderId="0" xfId="5" applyFont="1"/>
    <xf numFmtId="0" fontId="38" fillId="0" borderId="0" xfId="5" applyFont="1" applyAlignment="1">
      <alignment horizontal="left"/>
    </xf>
    <xf numFmtId="0" fontId="38" fillId="11" borderId="25" xfId="5" applyFont="1" applyFill="1" applyBorder="1"/>
    <xf numFmtId="0" fontId="38" fillId="11" borderId="26" xfId="5" applyFont="1" applyFill="1" applyBorder="1" applyAlignment="1">
      <alignment horizontal="center" wrapText="1"/>
    </xf>
    <xf numFmtId="0" fontId="38" fillId="11" borderId="22" xfId="5" applyFont="1" applyFill="1" applyBorder="1" applyAlignment="1">
      <alignment horizontal="center" wrapText="1"/>
    </xf>
    <xf numFmtId="0" fontId="38" fillId="11" borderId="2" xfId="5" applyFont="1" applyFill="1" applyBorder="1" applyAlignment="1">
      <alignment horizontal="center" wrapText="1"/>
    </xf>
    <xf numFmtId="0" fontId="37" fillId="0" borderId="18" xfId="5" applyFont="1" applyBorder="1"/>
    <xf numFmtId="0" fontId="37" fillId="0" borderId="23" xfId="5" applyFont="1" applyBorder="1" applyAlignment="1" applyProtection="1">
      <alignment horizontal="center"/>
      <protection locked="0"/>
    </xf>
    <xf numFmtId="0" fontId="37" fillId="0" borderId="27" xfId="5" applyFont="1" applyBorder="1"/>
    <xf numFmtId="2" fontId="37" fillId="0" borderId="0" xfId="5" applyNumberFormat="1" applyFont="1"/>
    <xf numFmtId="0" fontId="37" fillId="0" borderId="24" xfId="5" applyFont="1" applyBorder="1"/>
    <xf numFmtId="0" fontId="37" fillId="0" borderId="13" xfId="5" applyFont="1" applyBorder="1" applyAlignment="1" applyProtection="1">
      <alignment horizontal="center"/>
      <protection locked="0"/>
    </xf>
    <xf numFmtId="0" fontId="37" fillId="0" borderId="14" xfId="5" applyFont="1" applyBorder="1"/>
    <xf numFmtId="0" fontId="37" fillId="0" borderId="30" xfId="5" applyFont="1" applyBorder="1"/>
    <xf numFmtId="0" fontId="38" fillId="11" borderId="19" xfId="5" applyFont="1" applyFill="1" applyBorder="1" applyAlignment="1">
      <alignment horizontal="center" vertical="center" wrapText="1"/>
    </xf>
    <xf numFmtId="0" fontId="40" fillId="0" borderId="0" xfId="5" quotePrefix="1" applyFont="1"/>
    <xf numFmtId="0" fontId="41" fillId="0" borderId="0" xfId="0" applyFont="1"/>
    <xf numFmtId="0" fontId="42" fillId="0" borderId="0" xfId="0" applyFont="1"/>
    <xf numFmtId="0" fontId="43" fillId="0" borderId="0" xfId="0" applyFont="1"/>
    <xf numFmtId="0" fontId="27" fillId="0" borderId="13" xfId="0" applyFont="1" applyBorder="1" applyAlignment="1">
      <alignment horizontal="left" vertical="center" indent="1"/>
    </xf>
    <xf numFmtId="0" fontId="27" fillId="0" borderId="13" xfId="0" quotePrefix="1" applyFont="1" applyBorder="1" applyAlignment="1">
      <alignment horizontal="left" vertical="center" wrapText="1" indent="1"/>
    </xf>
    <xf numFmtId="44" fontId="2" fillId="0" borderId="13" xfId="2" applyFont="1" applyFill="1" applyBorder="1"/>
    <xf numFmtId="6" fontId="44" fillId="3" borderId="35" xfId="0" applyNumberFormat="1" applyFont="1" applyFill="1" applyBorder="1" applyAlignment="1">
      <alignment horizontal="center" vertical="center" wrapText="1"/>
    </xf>
    <xf numFmtId="44" fontId="44" fillId="3" borderId="35" xfId="0" applyNumberFormat="1" applyFont="1" applyFill="1" applyBorder="1" applyAlignment="1">
      <alignment horizontal="center"/>
    </xf>
    <xf numFmtId="0" fontId="43" fillId="3" borderId="0" xfId="0" applyFont="1" applyFill="1"/>
    <xf numFmtId="44" fontId="44" fillId="3" borderId="36" xfId="6" applyFont="1" applyFill="1" applyBorder="1" applyAlignment="1"/>
    <xf numFmtId="44" fontId="11" fillId="0" borderId="3" xfId="2" applyFont="1" applyFill="1" applyBorder="1" applyAlignment="1">
      <alignment horizontal="right" vertical="center" wrapText="1"/>
    </xf>
    <xf numFmtId="164" fontId="5" fillId="0" borderId="0" xfId="2" applyNumberFormat="1" applyFont="1"/>
    <xf numFmtId="164" fontId="5" fillId="0" borderId="13" xfId="2" applyNumberFormat="1" applyFont="1" applyBorder="1"/>
    <xf numFmtId="0" fontId="5" fillId="0" borderId="13" xfId="0" applyFont="1" applyBorder="1"/>
    <xf numFmtId="0" fontId="46" fillId="11" borderId="13" xfId="0" applyFont="1" applyFill="1" applyBorder="1"/>
    <xf numFmtId="0" fontId="46" fillId="11" borderId="13" xfId="0" applyFont="1" applyFill="1" applyBorder="1" applyAlignment="1">
      <alignment horizontal="center"/>
    </xf>
    <xf numFmtId="42" fontId="47" fillId="11" borderId="13" xfId="0" applyNumberFormat="1" applyFont="1" applyFill="1" applyBorder="1"/>
    <xf numFmtId="3" fontId="47" fillId="11" borderId="13" xfId="1" applyNumberFormat="1" applyFont="1" applyFill="1" applyBorder="1" applyAlignment="1">
      <alignment horizontal="center"/>
    </xf>
    <xf numFmtId="44" fontId="47" fillId="11" borderId="13" xfId="0" applyNumberFormat="1" applyFont="1" applyFill="1" applyBorder="1" applyAlignment="1">
      <alignment horizontal="right"/>
    </xf>
    <xf numFmtId="3" fontId="47" fillId="11" borderId="13" xfId="0" applyNumberFormat="1" applyFont="1" applyFill="1" applyBorder="1" applyAlignment="1">
      <alignment horizontal="center"/>
    </xf>
    <xf numFmtId="2" fontId="47" fillId="11" borderId="13" xfId="0" applyNumberFormat="1" applyFont="1" applyFill="1" applyBorder="1" applyAlignment="1">
      <alignment horizontal="center"/>
    </xf>
    <xf numFmtId="164" fontId="47" fillId="11" borderId="13" xfId="2" applyNumberFormat="1" applyFont="1" applyFill="1" applyBorder="1"/>
    <xf numFmtId="0" fontId="47" fillId="11" borderId="13" xfId="0" applyFont="1" applyFill="1" applyBorder="1"/>
    <xf numFmtId="44" fontId="5" fillId="0" borderId="13" xfId="0" applyNumberFormat="1" applyFont="1" applyBorder="1" applyAlignment="1">
      <alignment horizontal="right"/>
    </xf>
    <xf numFmtId="3" fontId="5" fillId="0" borderId="13" xfId="0" applyNumberFormat="1" applyFont="1" applyBorder="1" applyAlignment="1">
      <alignment horizontal="center"/>
    </xf>
    <xf numFmtId="44" fontId="47" fillId="11" borderId="13" xfId="0" applyNumberFormat="1" applyFont="1" applyFill="1" applyBorder="1" applyAlignment="1">
      <alignment horizontal="left"/>
    </xf>
    <xf numFmtId="0" fontId="47" fillId="0" borderId="0" xfId="0" applyFont="1"/>
    <xf numFmtId="164" fontId="47" fillId="11" borderId="13" xfId="2" applyNumberFormat="1" applyFont="1" applyFill="1" applyBorder="1" applyAlignment="1">
      <alignment horizontal="center"/>
    </xf>
    <xf numFmtId="164" fontId="5" fillId="0" borderId="13" xfId="2" applyNumberFormat="1" applyFont="1" applyBorder="1" applyAlignment="1">
      <alignment horizontal="center"/>
    </xf>
    <xf numFmtId="164" fontId="5" fillId="0" borderId="13" xfId="2" applyNumberFormat="1" applyFont="1" applyFill="1" applyBorder="1"/>
    <xf numFmtId="164" fontId="16" fillId="5" borderId="13" xfId="2" applyNumberFormat="1" applyFont="1" applyFill="1" applyBorder="1"/>
    <xf numFmtId="0" fontId="6" fillId="11" borderId="23" xfId="0" applyFont="1" applyFill="1" applyBorder="1" applyAlignment="1">
      <alignment horizontal="center" wrapText="1"/>
    </xf>
    <xf numFmtId="0" fontId="6" fillId="11" borderId="19" xfId="0" applyFont="1" applyFill="1" applyBorder="1" applyAlignment="1">
      <alignment horizontal="center" wrapText="1"/>
    </xf>
    <xf numFmtId="164" fontId="6" fillId="0" borderId="31" xfId="0" applyNumberFormat="1" applyFont="1" applyBorder="1"/>
    <xf numFmtId="164" fontId="6" fillId="0" borderId="31" xfId="0" applyNumberFormat="1" applyFont="1" applyBorder="1" applyAlignment="1">
      <alignment wrapText="1"/>
    </xf>
    <xf numFmtId="0" fontId="10" fillId="0" borderId="38" xfId="0" applyFont="1" applyBorder="1" applyAlignment="1">
      <alignment wrapText="1"/>
    </xf>
    <xf numFmtId="0" fontId="28" fillId="0" borderId="0" xfId="0" applyFont="1"/>
    <xf numFmtId="0" fontId="10" fillId="11" borderId="13" xfId="0" applyFont="1" applyFill="1" applyBorder="1" applyAlignment="1">
      <alignment wrapText="1"/>
    </xf>
    <xf numFmtId="0" fontId="6" fillId="0" borderId="13" xfId="0" applyFont="1" applyBorder="1" applyAlignment="1">
      <alignment horizontal="left"/>
    </xf>
    <xf numFmtId="42" fontId="6" fillId="0" borderId="13" xfId="2" applyNumberFormat="1" applyFont="1" applyFill="1" applyBorder="1" applyAlignment="1">
      <alignment horizontal="left"/>
    </xf>
    <xf numFmtId="44" fontId="6" fillId="0" borderId="13" xfId="2" applyFont="1" applyFill="1" applyBorder="1" applyAlignment="1">
      <alignment horizontal="left"/>
    </xf>
    <xf numFmtId="42" fontId="10" fillId="0" borderId="13" xfId="2" applyNumberFormat="1" applyFont="1" applyFill="1" applyBorder="1" applyAlignment="1">
      <alignment horizontal="left"/>
    </xf>
    <xf numFmtId="0" fontId="6" fillId="0" borderId="13" xfId="0" applyFont="1" applyBorder="1"/>
    <xf numFmtId="9" fontId="10" fillId="5" borderId="13" xfId="3" applyFont="1" applyFill="1" applyBorder="1" applyAlignment="1">
      <alignment horizontal="center"/>
    </xf>
    <xf numFmtId="0" fontId="10" fillId="0" borderId="13" xfId="0" applyFont="1" applyBorder="1" applyAlignment="1">
      <alignment horizontal="left" wrapText="1"/>
    </xf>
    <xf numFmtId="42" fontId="10" fillId="0" borderId="13" xfId="2" applyNumberFormat="1" applyFont="1" applyBorder="1" applyAlignment="1">
      <alignment horizontal="right"/>
    </xf>
    <xf numFmtId="0" fontId="10" fillId="0" borderId="13" xfId="0" applyFont="1" applyBorder="1"/>
    <xf numFmtId="42" fontId="10" fillId="0" borderId="13" xfId="2" applyNumberFormat="1" applyFont="1" applyBorder="1"/>
    <xf numFmtId="0" fontId="6" fillId="0" borderId="14" xfId="0" applyFont="1" applyBorder="1"/>
    <xf numFmtId="42" fontId="10" fillId="0" borderId="16" xfId="2" applyNumberFormat="1" applyFont="1" applyBorder="1"/>
    <xf numFmtId="42" fontId="10" fillId="0" borderId="39" xfId="2" applyNumberFormat="1" applyFont="1" applyBorder="1" applyAlignment="1">
      <alignment horizontal="right"/>
    </xf>
    <xf numFmtId="42" fontId="10" fillId="0" borderId="40" xfId="2" applyNumberFormat="1" applyFont="1" applyBorder="1"/>
    <xf numFmtId="0" fontId="10" fillId="0" borderId="13" xfId="2" applyNumberFormat="1" applyFont="1" applyFill="1" applyBorder="1" applyAlignment="1">
      <alignment horizontal="left"/>
    </xf>
    <xf numFmtId="0" fontId="50" fillId="0" borderId="0" xfId="0" applyFont="1"/>
    <xf numFmtId="0" fontId="50" fillId="0" borderId="0" xfId="0" applyFont="1" applyAlignment="1">
      <alignment horizontal="left" indent="2"/>
    </xf>
    <xf numFmtId="0" fontId="48" fillId="0" borderId="0" xfId="0" applyFont="1" applyAlignment="1">
      <alignment vertical="center"/>
    </xf>
    <xf numFmtId="0" fontId="43" fillId="0" borderId="0" xfId="0" applyFont="1" applyAlignment="1">
      <alignment vertical="center"/>
    </xf>
    <xf numFmtId="0" fontId="44" fillId="3" borderId="34" xfId="0" applyFont="1" applyFill="1" applyBorder="1" applyAlignment="1">
      <alignment horizontal="left" vertical="center"/>
    </xf>
    <xf numFmtId="0" fontId="37" fillId="0" borderId="31" xfId="5" applyFont="1" applyBorder="1" applyAlignment="1" applyProtection="1">
      <alignment horizontal="center"/>
      <protection locked="0"/>
    </xf>
    <xf numFmtId="0" fontId="37" fillId="0" borderId="32" xfId="5" applyFont="1" applyBorder="1"/>
    <xf numFmtId="0" fontId="37" fillId="0" borderId="23" xfId="5" applyFont="1" applyBorder="1" applyAlignment="1" applyProtection="1">
      <alignment horizontal="center" wrapText="1"/>
      <protection locked="0"/>
    </xf>
    <xf numFmtId="0" fontId="37" fillId="0" borderId="13" xfId="5" applyFont="1" applyBorder="1" applyAlignment="1" applyProtection="1">
      <alignment horizontal="center" wrapText="1"/>
      <protection locked="0"/>
    </xf>
    <xf numFmtId="44" fontId="37" fillId="5" borderId="28" xfId="6" applyFont="1" applyFill="1" applyBorder="1"/>
    <xf numFmtId="44" fontId="37" fillId="5" borderId="29" xfId="6" applyFont="1" applyFill="1" applyBorder="1"/>
    <xf numFmtId="44" fontId="37" fillId="5" borderId="33" xfId="6" applyFont="1" applyFill="1" applyBorder="1"/>
    <xf numFmtId="44" fontId="38" fillId="0" borderId="41" xfId="5" applyNumberFormat="1" applyFont="1" applyBorder="1"/>
    <xf numFmtId="44" fontId="37" fillId="5" borderId="13" xfId="6" applyFont="1" applyFill="1" applyBorder="1"/>
    <xf numFmtId="0" fontId="5" fillId="0" borderId="13" xfId="0" applyFont="1" applyBorder="1" applyAlignment="1">
      <alignment horizontal="center"/>
    </xf>
    <xf numFmtId="0" fontId="11" fillId="2" borderId="13" xfId="0" applyFont="1" applyFill="1" applyBorder="1" applyAlignment="1">
      <alignment horizontal="center" vertical="center" wrapText="1"/>
    </xf>
    <xf numFmtId="0" fontId="47" fillId="11" borderId="13" xfId="0" applyFont="1" applyFill="1" applyBorder="1" applyAlignment="1">
      <alignment horizontal="left"/>
    </xf>
    <xf numFmtId="1" fontId="3" fillId="0" borderId="14" xfId="2" applyNumberFormat="1" applyFont="1" applyFill="1" applyBorder="1" applyAlignment="1">
      <alignment horizontal="center" vertical="center"/>
    </xf>
    <xf numFmtId="1" fontId="3" fillId="0" borderId="15" xfId="2" applyNumberFormat="1" applyFont="1" applyFill="1" applyBorder="1" applyAlignment="1">
      <alignment horizontal="center" vertical="center"/>
    </xf>
    <xf numFmtId="1" fontId="3" fillId="0" borderId="16" xfId="2" applyNumberFormat="1"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43" fontId="5" fillId="0" borderId="6" xfId="0" applyNumberFormat="1" applyFont="1" applyBorder="1" applyAlignment="1">
      <alignment horizontal="right" vertical="center"/>
    </xf>
    <xf numFmtId="43" fontId="5" fillId="0" borderId="7" xfId="0" applyNumberFormat="1" applyFont="1" applyBorder="1" applyAlignment="1">
      <alignment horizontal="right" vertical="center"/>
    </xf>
    <xf numFmtId="37" fontId="5" fillId="0" borderId="11" xfId="0" applyNumberFormat="1" applyFont="1" applyBorder="1" applyAlignment="1">
      <alignment horizontal="right" vertical="center"/>
    </xf>
    <xf numFmtId="37" fontId="5" fillId="0" borderId="12" xfId="0" applyNumberFormat="1" applyFont="1" applyBorder="1" applyAlignment="1">
      <alignment horizontal="right" vertical="center"/>
    </xf>
    <xf numFmtId="42" fontId="16" fillId="0" borderId="6" xfId="0" applyNumberFormat="1" applyFont="1" applyBorder="1" applyAlignment="1">
      <alignment horizontal="right" vertical="center"/>
    </xf>
    <xf numFmtId="42" fontId="16" fillId="0" borderId="7" xfId="0" applyNumberFormat="1" applyFont="1" applyBorder="1" applyAlignment="1">
      <alignment horizontal="right" vertical="center"/>
    </xf>
    <xf numFmtId="42" fontId="5" fillId="0" borderId="0" xfId="0" applyNumberFormat="1" applyFont="1" applyAlignment="1">
      <alignment horizontal="right" vertical="center"/>
    </xf>
    <xf numFmtId="42" fontId="5" fillId="0" borderId="9" xfId="0" applyNumberFormat="1" applyFont="1" applyBorder="1" applyAlignment="1">
      <alignment horizontal="right" vertical="center"/>
    </xf>
    <xf numFmtId="42" fontId="5" fillId="0" borderId="11" xfId="0" applyNumberFormat="1" applyFont="1" applyBorder="1" applyAlignment="1">
      <alignment horizontal="right" vertical="center"/>
    </xf>
    <xf numFmtId="42" fontId="5" fillId="0" borderId="12" xfId="0" applyNumberFormat="1" applyFont="1" applyBorder="1" applyAlignment="1">
      <alignment horizontal="right" vertical="center"/>
    </xf>
    <xf numFmtId="0" fontId="11" fillId="0" borderId="0" xfId="0" applyFont="1" applyAlignment="1">
      <alignment horizontal="left" vertical="center" wrapText="1"/>
    </xf>
    <xf numFmtId="0" fontId="2" fillId="0" borderId="0" xfId="0" applyFont="1" applyAlignment="1">
      <alignment horizontal="left" vertical="center" wrapText="1"/>
    </xf>
    <xf numFmtId="0" fontId="35" fillId="0" borderId="0" xfId="0" applyFont="1" applyAlignment="1">
      <alignment horizontal="left" vertical="top" wrapText="1"/>
    </xf>
    <xf numFmtId="0" fontId="25" fillId="7" borderId="0" xfId="0" applyFont="1" applyFill="1" applyAlignment="1">
      <alignment horizontal="left" vertical="center"/>
    </xf>
    <xf numFmtId="0" fontId="43" fillId="0" borderId="0" xfId="0" applyFont="1" applyAlignment="1">
      <alignment horizontal="left" vertical="center" wrapText="1"/>
    </xf>
    <xf numFmtId="0" fontId="49" fillId="0" borderId="0" xfId="0" applyFont="1" applyAlignment="1">
      <alignment horizontal="left" vertical="center" wrapText="1"/>
    </xf>
    <xf numFmtId="0" fontId="11" fillId="0" borderId="0" xfId="0" applyFont="1" applyAlignment="1">
      <alignment horizontal="left" wrapText="1"/>
    </xf>
    <xf numFmtId="0" fontId="49" fillId="0" borderId="0" xfId="0" applyFont="1" applyAlignment="1">
      <alignment horizontal="left" vertical="center" wrapText="1" indent="2"/>
    </xf>
    <xf numFmtId="0" fontId="5" fillId="0" borderId="0" xfId="0" applyFont="1" applyAlignment="1">
      <alignment horizontal="left" vertical="center" wrapText="1"/>
    </xf>
    <xf numFmtId="0" fontId="5" fillId="0" borderId="0" xfId="0" applyFont="1" applyAlignment="1">
      <alignment horizontal="left" vertical="center"/>
    </xf>
    <xf numFmtId="0" fontId="10" fillId="11" borderId="18" xfId="0" applyFont="1" applyFill="1" applyBorder="1" applyAlignment="1">
      <alignment horizontal="left" wrapText="1"/>
    </xf>
    <xf numFmtId="0" fontId="10" fillId="11" borderId="23" xfId="0" applyFont="1" applyFill="1" applyBorder="1" applyAlignment="1">
      <alignment horizontal="left" wrapText="1"/>
    </xf>
    <xf numFmtId="0" fontId="6" fillId="0" borderId="30" xfId="0" applyFont="1" applyBorder="1" applyAlignment="1">
      <alignment horizontal="left" indent="1"/>
    </xf>
    <xf numFmtId="0" fontId="6" fillId="0" borderId="31" xfId="0" applyFont="1" applyBorder="1" applyAlignment="1">
      <alignment horizontal="left" indent="1"/>
    </xf>
    <xf numFmtId="0" fontId="10" fillId="11" borderId="14" xfId="0" applyFont="1" applyFill="1" applyBorder="1" applyAlignment="1">
      <alignment horizontal="center"/>
    </xf>
    <xf numFmtId="0" fontId="10" fillId="11" borderId="16" xfId="0" applyFont="1" applyFill="1" applyBorder="1" applyAlignment="1">
      <alignment horizontal="center"/>
    </xf>
    <xf numFmtId="0" fontId="6" fillId="5" borderId="13" xfId="0" applyFont="1" applyFill="1" applyBorder="1" applyAlignment="1">
      <alignment horizontal="center" vertical="center"/>
    </xf>
    <xf numFmtId="0" fontId="6" fillId="0" borderId="13" xfId="0" applyFont="1" applyBorder="1" applyAlignment="1">
      <alignment horizontal="left"/>
    </xf>
    <xf numFmtId="0" fontId="10" fillId="0" borderId="13" xfId="0" applyFont="1" applyBorder="1" applyAlignment="1">
      <alignment horizontal="left"/>
    </xf>
    <xf numFmtId="0" fontId="17" fillId="0" borderId="21" xfId="0" applyFont="1" applyBorder="1" applyAlignment="1">
      <alignment horizontal="left"/>
    </xf>
    <xf numFmtId="0" fontId="17" fillId="0" borderId="0" xfId="0" applyFont="1" applyAlignment="1">
      <alignment horizontal="left"/>
    </xf>
    <xf numFmtId="0" fontId="11" fillId="2" borderId="3"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20" xfId="0" applyFont="1" applyFill="1" applyBorder="1" applyAlignment="1">
      <alignment horizontal="center" vertical="center"/>
    </xf>
    <xf numFmtId="0" fontId="11" fillId="2" borderId="37" xfId="0" applyFont="1" applyFill="1" applyBorder="1" applyAlignment="1">
      <alignment horizontal="center" vertical="center" wrapText="1"/>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5" fillId="5" borderId="14" xfId="0" applyFont="1" applyFill="1" applyBorder="1" applyAlignment="1">
      <alignment horizontal="center"/>
    </xf>
    <xf numFmtId="0" fontId="5" fillId="5" borderId="16" xfId="0" applyFont="1" applyFill="1" applyBorder="1" applyAlignment="1">
      <alignment horizontal="center"/>
    </xf>
    <xf numFmtId="0" fontId="45" fillId="3" borderId="14" xfId="0" applyFont="1" applyFill="1" applyBorder="1" applyAlignment="1">
      <alignment horizontal="left" wrapText="1"/>
    </xf>
    <xf numFmtId="0" fontId="45" fillId="3" borderId="15" xfId="0" applyFont="1" applyFill="1" applyBorder="1" applyAlignment="1">
      <alignment horizontal="left" wrapText="1"/>
    </xf>
    <xf numFmtId="0" fontId="45" fillId="3" borderId="16" xfId="0" applyFont="1" applyFill="1" applyBorder="1" applyAlignment="1">
      <alignment horizontal="left" wrapText="1"/>
    </xf>
    <xf numFmtId="0" fontId="2" fillId="5" borderId="14" xfId="0" applyFont="1" applyFill="1" applyBorder="1" applyAlignment="1">
      <alignment horizontal="center"/>
    </xf>
    <xf numFmtId="0" fontId="2" fillId="5" borderId="16" xfId="0" applyFont="1" applyFill="1" applyBorder="1" applyAlignment="1">
      <alignment horizontal="center"/>
    </xf>
    <xf numFmtId="0" fontId="52" fillId="0" borderId="13" xfId="5" applyFont="1" applyBorder="1" applyAlignment="1" applyProtection="1">
      <alignment horizontal="center"/>
      <protection locked="0"/>
    </xf>
    <xf numFmtId="0" fontId="37" fillId="0" borderId="13" xfId="5" applyFont="1" applyBorder="1" applyAlignment="1" applyProtection="1">
      <alignment horizontal="center"/>
      <protection locked="0"/>
    </xf>
    <xf numFmtId="0" fontId="38" fillId="0" borderId="10" xfId="5" applyFont="1" applyBorder="1" applyAlignment="1">
      <alignment horizontal="right"/>
    </xf>
    <xf numFmtId="0" fontId="38" fillId="0" borderId="12" xfId="5" applyFont="1" applyBorder="1" applyAlignment="1">
      <alignment horizontal="right"/>
    </xf>
    <xf numFmtId="0" fontId="52" fillId="0" borderId="13" xfId="5" applyFont="1" applyBorder="1" applyAlignment="1">
      <alignment horizontal="center"/>
    </xf>
    <xf numFmtId="0" fontId="39" fillId="10" borderId="3" xfId="5" applyFont="1" applyFill="1" applyBorder="1" applyAlignment="1">
      <alignment horizontal="center"/>
    </xf>
    <xf numFmtId="0" fontId="39" fillId="10" borderId="4" xfId="5" applyFont="1" applyFill="1" applyBorder="1" applyAlignment="1">
      <alignment horizontal="center"/>
    </xf>
    <xf numFmtId="0" fontId="39" fillId="10" borderId="20" xfId="5" applyFont="1" applyFill="1" applyBorder="1" applyAlignment="1">
      <alignment horizontal="center"/>
    </xf>
    <xf numFmtId="0" fontId="38" fillId="11" borderId="18" xfId="5" applyFont="1" applyFill="1" applyBorder="1" applyAlignment="1">
      <alignment horizontal="center" vertical="center" wrapText="1"/>
    </xf>
    <xf numFmtId="0" fontId="38" fillId="11" borderId="23" xfId="5" applyFont="1" applyFill="1" applyBorder="1" applyAlignment="1">
      <alignment horizontal="center" vertical="center" wrapText="1"/>
    </xf>
    <xf numFmtId="0" fontId="22" fillId="0" borderId="0" xfId="0" applyFont="1" applyAlignment="1">
      <alignment horizontal="left"/>
    </xf>
    <xf numFmtId="1" fontId="2" fillId="0" borderId="14" xfId="2" applyNumberFormat="1" applyFont="1" applyFill="1" applyBorder="1" applyAlignment="1">
      <alignment horizontal="center" vertical="center"/>
    </xf>
    <xf numFmtId="1" fontId="2" fillId="0" borderId="15" xfId="2" applyNumberFormat="1" applyFont="1" applyFill="1" applyBorder="1" applyAlignment="1">
      <alignment horizontal="center" vertical="center"/>
    </xf>
    <xf numFmtId="1" fontId="2" fillId="0" borderId="16" xfId="2" applyNumberFormat="1" applyFont="1" applyFill="1" applyBorder="1" applyAlignment="1">
      <alignment horizontal="center" vertical="center"/>
    </xf>
    <xf numFmtId="42" fontId="6" fillId="0" borderId="0" xfId="0" applyNumberFormat="1" applyFont="1" applyAlignment="1">
      <alignment horizontal="right" vertical="center"/>
    </xf>
    <xf numFmtId="42" fontId="6" fillId="0" borderId="9" xfId="0" applyNumberFormat="1" applyFont="1" applyBorder="1" applyAlignment="1">
      <alignment horizontal="right" vertical="center"/>
    </xf>
    <xf numFmtId="42" fontId="6" fillId="0" borderId="11" xfId="0" applyNumberFormat="1" applyFont="1" applyBorder="1" applyAlignment="1">
      <alignment horizontal="right" vertical="center"/>
    </xf>
    <xf numFmtId="42" fontId="6" fillId="0" borderId="12" xfId="0" applyNumberFormat="1" applyFont="1" applyBorder="1" applyAlignment="1">
      <alignment horizontal="right" vertical="center"/>
    </xf>
    <xf numFmtId="165" fontId="2" fillId="0" borderId="14" xfId="2" applyNumberFormat="1" applyFont="1" applyFill="1" applyBorder="1" applyAlignment="1">
      <alignment horizontal="center" vertical="center"/>
    </xf>
    <xf numFmtId="165" fontId="2" fillId="0" borderId="15" xfId="2" applyNumberFormat="1" applyFont="1" applyFill="1" applyBorder="1" applyAlignment="1">
      <alignment horizontal="center" vertical="center"/>
    </xf>
    <xf numFmtId="165" fontId="2" fillId="0" borderId="16" xfId="2" applyNumberFormat="1" applyFont="1" applyFill="1" applyBorder="1" applyAlignment="1">
      <alignment horizontal="center" vertical="center"/>
    </xf>
    <xf numFmtId="166" fontId="2" fillId="5" borderId="22" xfId="2" applyNumberFormat="1" applyFont="1" applyFill="1" applyBorder="1" applyAlignment="1">
      <alignment horizontal="center" vertical="center"/>
    </xf>
    <xf numFmtId="166" fontId="2" fillId="5" borderId="4" xfId="2" applyNumberFormat="1" applyFont="1" applyFill="1" applyBorder="1" applyAlignment="1">
      <alignment horizontal="center" vertical="center"/>
    </xf>
    <xf numFmtId="166" fontId="2" fillId="5" borderId="20" xfId="2" applyNumberFormat="1" applyFont="1" applyFill="1" applyBorder="1" applyAlignment="1">
      <alignment horizontal="center" vertical="center"/>
    </xf>
    <xf numFmtId="42" fontId="10" fillId="0" borderId="6" xfId="0" applyNumberFormat="1" applyFont="1" applyBorder="1" applyAlignment="1">
      <alignment horizontal="right" vertical="center"/>
    </xf>
    <xf numFmtId="42" fontId="10" fillId="0" borderId="7" xfId="0" applyNumberFormat="1" applyFont="1" applyBorder="1" applyAlignment="1">
      <alignment horizontal="right" vertical="center"/>
    </xf>
    <xf numFmtId="0" fontId="11" fillId="3" borderId="3" xfId="0" applyFont="1" applyFill="1" applyBorder="1" applyAlignment="1">
      <alignment horizontal="right"/>
    </xf>
    <xf numFmtId="0" fontId="11" fillId="3" borderId="4" xfId="0" applyFont="1" applyFill="1" applyBorder="1" applyAlignment="1">
      <alignment horizontal="right"/>
    </xf>
    <xf numFmtId="0" fontId="21" fillId="6" borderId="3" xfId="0" applyFont="1" applyFill="1" applyBorder="1" applyAlignment="1">
      <alignment horizontal="center" wrapText="1"/>
    </xf>
    <xf numFmtId="0" fontId="21" fillId="6" borderId="20" xfId="0" applyFont="1" applyFill="1" applyBorder="1" applyAlignment="1">
      <alignment horizontal="center" wrapText="1"/>
    </xf>
    <xf numFmtId="43" fontId="6" fillId="0" borderId="6" xfId="0" applyNumberFormat="1" applyFont="1" applyBorder="1" applyAlignment="1">
      <alignment horizontal="right" vertical="center"/>
    </xf>
    <xf numFmtId="43" fontId="6" fillId="0" borderId="7" xfId="0" applyNumberFormat="1" applyFont="1" applyBorder="1" applyAlignment="1">
      <alignment horizontal="right" vertical="center"/>
    </xf>
    <xf numFmtId="37" fontId="6" fillId="0" borderId="11" xfId="0" applyNumberFormat="1" applyFont="1" applyBorder="1" applyAlignment="1">
      <alignment horizontal="right" vertical="center"/>
    </xf>
    <xf numFmtId="37" fontId="6" fillId="0" borderId="12" xfId="0" applyNumberFormat="1" applyFont="1" applyBorder="1" applyAlignment="1">
      <alignment horizontal="right" vertical="center"/>
    </xf>
    <xf numFmtId="9" fontId="10" fillId="0" borderId="13" xfId="3" applyFont="1" applyFill="1" applyBorder="1" applyAlignment="1">
      <alignment horizontal="center"/>
    </xf>
    <xf numFmtId="0" fontId="10" fillId="0" borderId="0" xfId="5" applyFont="1" applyAlignment="1">
      <alignment horizontal="left"/>
    </xf>
    <xf numFmtId="0" fontId="10" fillId="0" borderId="0" xfId="5" applyFont="1" applyAlignment="1">
      <alignment horizontal="left" wrapText="1"/>
    </xf>
    <xf numFmtId="0" fontId="2" fillId="0" borderId="14" xfId="0" applyFont="1" applyFill="1" applyBorder="1" applyAlignment="1">
      <alignment horizontal="center" vertical="center"/>
    </xf>
    <xf numFmtId="0" fontId="2" fillId="0" borderId="16" xfId="0" applyFont="1" applyFill="1" applyBorder="1" applyAlignment="1">
      <alignment horizontal="center" vertical="center"/>
    </xf>
    <xf numFmtId="0" fontId="11" fillId="0" borderId="0" xfId="0" applyFont="1" applyFill="1"/>
    <xf numFmtId="0" fontId="23" fillId="0" borderId="0" xfId="0" applyFont="1" applyFill="1"/>
    <xf numFmtId="0" fontId="53" fillId="0" borderId="0" xfId="0" applyFont="1"/>
  </cellXfs>
  <cellStyles count="7">
    <cellStyle name="Comma" xfId="1" builtinId="3"/>
    <cellStyle name="Currency" xfId="2" builtinId="4"/>
    <cellStyle name="Currency 2" xfId="6" xr:uid="{B7330C6C-D36F-423E-A965-B8E0085C7E7E}"/>
    <cellStyle name="Normal" xfId="0" builtinId="0"/>
    <cellStyle name="Normal 2" xfId="4" xr:uid="{2C317A7A-956B-490B-9115-F24E11C5B1B6}"/>
    <cellStyle name="Normal 3" xfId="5" xr:uid="{0D48DB25-F786-4B72-A68C-8FE8E027A630}"/>
    <cellStyle name="Percent" xfId="3" builtinId="5"/>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DFC9EF"/>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B4758-8CAF-42E9-A389-9CAC1ECD4A59}">
  <sheetPr>
    <tabColor rgb="FFFF0000"/>
    <pageSetUpPr fitToPage="1"/>
  </sheetPr>
  <dimension ref="A1:P55"/>
  <sheetViews>
    <sheetView showGridLines="0" tabSelected="1" zoomScaleNormal="100" zoomScaleSheetLayoutView="100" workbookViewId="0">
      <selection activeCell="A3" sqref="A3:P3"/>
    </sheetView>
  </sheetViews>
  <sheetFormatPr defaultColWidth="9.140625" defaultRowHeight="12.75" x14ac:dyDescent="0.2"/>
  <cols>
    <col min="1" max="16384" width="9.140625" style="3"/>
  </cols>
  <sheetData>
    <row r="1" spans="1:16" s="169" customFormat="1" ht="23.25" x14ac:dyDescent="0.35">
      <c r="A1" s="330" t="s">
        <v>192</v>
      </c>
    </row>
    <row r="2" spans="1:16" ht="6" customHeight="1" x14ac:dyDescent="0.2"/>
    <row r="3" spans="1:16" s="69" customFormat="1" ht="25.5" customHeight="1" x14ac:dyDescent="0.2">
      <c r="A3" s="256" t="s">
        <v>157</v>
      </c>
      <c r="B3" s="256"/>
      <c r="C3" s="256"/>
      <c r="D3" s="256"/>
      <c r="E3" s="256"/>
      <c r="F3" s="256"/>
      <c r="G3" s="256"/>
      <c r="H3" s="256"/>
      <c r="I3" s="256"/>
      <c r="J3" s="256"/>
      <c r="K3" s="256"/>
      <c r="L3" s="256"/>
      <c r="M3" s="256"/>
      <c r="N3" s="256"/>
      <c r="O3" s="256"/>
      <c r="P3" s="256"/>
    </row>
    <row r="4" spans="1:16" ht="20.100000000000001" customHeight="1" x14ac:dyDescent="0.2"/>
    <row r="5" spans="1:16" ht="30.6" customHeight="1" x14ac:dyDescent="0.2">
      <c r="A5" s="257" t="s">
        <v>258</v>
      </c>
      <c r="B5" s="257"/>
      <c r="C5" s="257"/>
      <c r="D5" s="257"/>
      <c r="E5" s="257"/>
      <c r="F5" s="257"/>
      <c r="G5" s="257"/>
      <c r="H5" s="257"/>
      <c r="I5" s="257"/>
      <c r="J5" s="257"/>
      <c r="K5" s="257"/>
      <c r="L5" s="257"/>
      <c r="M5" s="257"/>
      <c r="N5" s="257"/>
      <c r="O5" s="257"/>
      <c r="P5" s="257"/>
    </row>
    <row r="6" spans="1:16" ht="28.5" customHeight="1" x14ac:dyDescent="0.2">
      <c r="A6" s="255" t="s">
        <v>229</v>
      </c>
      <c r="B6" s="255"/>
      <c r="C6" s="255"/>
      <c r="D6" s="255"/>
      <c r="E6" s="255"/>
      <c r="F6" s="255"/>
      <c r="G6" s="255"/>
      <c r="H6" s="255"/>
      <c r="I6" s="255"/>
      <c r="J6" s="255"/>
      <c r="K6" s="255"/>
      <c r="L6" s="255"/>
      <c r="M6" s="255"/>
      <c r="N6" s="255"/>
      <c r="O6" s="255"/>
      <c r="P6" s="255"/>
    </row>
    <row r="7" spans="1:16" ht="28.5" customHeight="1" x14ac:dyDescent="0.2">
      <c r="A7" s="262" t="s">
        <v>233</v>
      </c>
      <c r="B7" s="262"/>
      <c r="C7" s="262"/>
      <c r="D7" s="262"/>
      <c r="E7" s="262"/>
      <c r="F7" s="262"/>
      <c r="G7" s="262"/>
      <c r="H7" s="262"/>
      <c r="I7" s="262"/>
      <c r="J7" s="262"/>
      <c r="K7" s="262"/>
      <c r="L7" s="262"/>
      <c r="M7" s="262"/>
      <c r="N7" s="262"/>
      <c r="O7" s="262"/>
      <c r="P7" s="262"/>
    </row>
    <row r="8" spans="1:16" x14ac:dyDescent="0.2">
      <c r="A8" s="263" t="s">
        <v>230</v>
      </c>
      <c r="B8" s="263"/>
      <c r="C8" s="263"/>
      <c r="D8" s="263"/>
      <c r="E8" s="263"/>
      <c r="F8" s="263"/>
      <c r="G8" s="263"/>
      <c r="H8" s="263"/>
      <c r="I8" s="263"/>
      <c r="J8" s="263"/>
      <c r="K8" s="263"/>
      <c r="L8" s="263"/>
      <c r="M8" s="263"/>
      <c r="N8" s="263"/>
      <c r="O8" s="263"/>
      <c r="P8" s="263"/>
    </row>
    <row r="9" spans="1:16" x14ac:dyDescent="0.2">
      <c r="A9" s="263" t="s">
        <v>231</v>
      </c>
      <c r="B9" s="263"/>
      <c r="C9" s="263"/>
      <c r="D9" s="263"/>
      <c r="E9" s="263"/>
      <c r="F9" s="263"/>
      <c r="G9" s="263"/>
      <c r="H9" s="263"/>
      <c r="I9" s="263"/>
      <c r="J9" s="263"/>
      <c r="K9" s="263"/>
      <c r="L9" s="263"/>
      <c r="M9" s="263"/>
      <c r="N9" s="263"/>
      <c r="O9" s="263"/>
    </row>
    <row r="10" spans="1:16" x14ac:dyDescent="0.2">
      <c r="A10" s="263" t="s">
        <v>232</v>
      </c>
      <c r="B10" s="263"/>
      <c r="C10" s="263"/>
      <c r="D10" s="263"/>
      <c r="E10" s="263"/>
      <c r="F10" s="263"/>
      <c r="G10" s="263"/>
      <c r="H10" s="263"/>
      <c r="I10" s="263"/>
      <c r="J10" s="263"/>
      <c r="K10" s="263"/>
      <c r="L10" s="263"/>
      <c r="M10" s="263"/>
      <c r="N10" s="263"/>
      <c r="O10" s="263"/>
      <c r="P10" s="263"/>
    </row>
    <row r="11" spans="1:16" ht="20.100000000000001" customHeight="1" x14ac:dyDescent="0.2">
      <c r="A11" s="257" t="s">
        <v>0</v>
      </c>
      <c r="B11" s="257"/>
      <c r="C11" s="257"/>
      <c r="D11" s="257"/>
      <c r="E11" s="257"/>
      <c r="F11" s="257"/>
      <c r="G11" s="257"/>
      <c r="H11" s="257"/>
      <c r="I11" s="257"/>
      <c r="J11" s="257"/>
      <c r="K11" s="257"/>
      <c r="L11" s="257"/>
      <c r="M11" s="257"/>
      <c r="N11" s="257"/>
      <c r="O11" s="257"/>
      <c r="P11" s="257"/>
    </row>
    <row r="12" spans="1:16" ht="30.75" customHeight="1" x14ac:dyDescent="0.2">
      <c r="A12" s="254" t="s">
        <v>193</v>
      </c>
      <c r="B12" s="254"/>
      <c r="C12" s="254"/>
      <c r="D12" s="254"/>
      <c r="E12" s="254"/>
      <c r="F12" s="254"/>
      <c r="G12" s="254"/>
      <c r="H12" s="254"/>
      <c r="I12" s="254"/>
      <c r="J12" s="254"/>
      <c r="K12" s="254"/>
      <c r="L12" s="254"/>
      <c r="M12" s="254"/>
      <c r="N12" s="254"/>
      <c r="O12" s="254"/>
      <c r="P12" s="254"/>
    </row>
    <row r="13" spans="1:16" s="69" customFormat="1" x14ac:dyDescent="0.2">
      <c r="A13" s="135"/>
      <c r="B13" s="136"/>
      <c r="C13" s="136"/>
      <c r="D13" s="136"/>
      <c r="E13" s="136"/>
      <c r="F13" s="136"/>
      <c r="G13" s="136"/>
      <c r="H13" s="136"/>
      <c r="I13" s="136"/>
      <c r="J13" s="136"/>
      <c r="K13" s="136"/>
      <c r="L13" s="136"/>
      <c r="M13" s="136"/>
      <c r="N13" s="136"/>
      <c r="O13" s="136"/>
      <c r="P13" s="136"/>
    </row>
    <row r="14" spans="1:16" ht="53.25" customHeight="1" x14ac:dyDescent="0.2">
      <c r="A14" s="255" t="s">
        <v>2</v>
      </c>
      <c r="B14" s="255"/>
      <c r="C14" s="255"/>
      <c r="D14" s="255"/>
      <c r="E14" s="255"/>
      <c r="F14" s="255"/>
      <c r="G14" s="255"/>
      <c r="H14" s="255"/>
      <c r="I14" s="255"/>
      <c r="J14" s="255"/>
      <c r="K14" s="255"/>
      <c r="L14" s="255"/>
      <c r="M14" s="255"/>
      <c r="N14" s="255"/>
      <c r="O14" s="255"/>
      <c r="P14" s="255"/>
    </row>
    <row r="15" spans="1:16" x14ac:dyDescent="0.2">
      <c r="A15" s="147"/>
      <c r="B15" s="147"/>
      <c r="C15" s="147"/>
      <c r="D15" s="147"/>
      <c r="E15" s="147"/>
      <c r="F15" s="147"/>
      <c r="G15" s="147"/>
      <c r="H15" s="147"/>
      <c r="I15" s="147"/>
      <c r="J15" s="147"/>
      <c r="K15" s="147"/>
      <c r="L15" s="147"/>
      <c r="M15" s="147"/>
      <c r="N15" s="147"/>
      <c r="O15" s="147"/>
      <c r="P15" s="147"/>
    </row>
    <row r="16" spans="1:16" ht="54" customHeight="1" x14ac:dyDescent="0.2">
      <c r="A16" s="260" t="s">
        <v>3</v>
      </c>
      <c r="B16" s="260"/>
      <c r="C16" s="260"/>
      <c r="D16" s="260"/>
      <c r="E16" s="260"/>
      <c r="F16" s="260"/>
      <c r="G16" s="260"/>
      <c r="H16" s="260"/>
      <c r="I16" s="260"/>
      <c r="J16" s="260"/>
      <c r="K16" s="260"/>
      <c r="L16" s="260"/>
      <c r="M16" s="260"/>
      <c r="N16" s="260"/>
      <c r="O16" s="260"/>
      <c r="P16" s="260"/>
    </row>
    <row r="17" spans="1:16" x14ac:dyDescent="0.2">
      <c r="A17" s="147"/>
      <c r="B17" s="147"/>
      <c r="C17" s="147"/>
      <c r="D17" s="147"/>
      <c r="E17" s="147"/>
      <c r="F17" s="147"/>
      <c r="G17" s="147"/>
      <c r="H17" s="147"/>
      <c r="I17" s="147"/>
      <c r="J17" s="147"/>
      <c r="K17" s="147"/>
      <c r="L17" s="147"/>
      <c r="M17" s="147"/>
      <c r="N17" s="147"/>
      <c r="O17" s="147"/>
      <c r="P17" s="147"/>
    </row>
    <row r="18" spans="1:16" ht="20.100000000000001" customHeight="1" x14ac:dyDescent="0.2">
      <c r="A18" s="257" t="s">
        <v>4</v>
      </c>
      <c r="B18" s="257"/>
      <c r="C18" s="257"/>
      <c r="D18" s="257"/>
      <c r="E18" s="257"/>
      <c r="F18" s="257"/>
      <c r="G18" s="257"/>
      <c r="H18" s="257"/>
      <c r="I18" s="257"/>
      <c r="J18" s="257"/>
      <c r="K18" s="257"/>
      <c r="L18" s="257"/>
      <c r="M18" s="257"/>
      <c r="N18" s="257"/>
      <c r="O18" s="257"/>
      <c r="P18" s="257"/>
    </row>
    <row r="19" spans="1:16" ht="20.25" customHeight="1" x14ac:dyDescent="0.2">
      <c r="A19" s="254" t="s">
        <v>1</v>
      </c>
      <c r="B19" s="254"/>
      <c r="C19" s="254"/>
      <c r="D19" s="254"/>
      <c r="E19" s="254"/>
      <c r="F19" s="254"/>
      <c r="G19" s="254"/>
      <c r="H19" s="254"/>
      <c r="I19" s="254"/>
      <c r="J19" s="254"/>
      <c r="K19" s="254"/>
      <c r="L19" s="254"/>
      <c r="M19" s="254"/>
      <c r="N19" s="254"/>
      <c r="O19" s="254"/>
      <c r="P19" s="254"/>
    </row>
    <row r="20" spans="1:16" ht="12.75" customHeight="1" x14ac:dyDescent="0.2">
      <c r="A20" s="255" t="s">
        <v>5</v>
      </c>
      <c r="B20" s="255"/>
      <c r="C20" s="255"/>
      <c r="D20" s="255"/>
      <c r="E20" s="255"/>
      <c r="F20" s="255"/>
      <c r="G20" s="255"/>
      <c r="H20" s="255"/>
      <c r="I20" s="255"/>
      <c r="J20" s="255"/>
      <c r="K20" s="255"/>
      <c r="L20" s="255"/>
      <c r="M20" s="255"/>
      <c r="N20" s="255"/>
      <c r="O20" s="255"/>
      <c r="P20" s="255"/>
    </row>
    <row r="21" spans="1:16" ht="20.100000000000001" customHeight="1" x14ac:dyDescent="0.2">
      <c r="A21" s="255" t="s">
        <v>6</v>
      </c>
      <c r="B21" s="255"/>
      <c r="C21" s="255"/>
      <c r="D21" s="255"/>
      <c r="E21" s="255"/>
      <c r="F21" s="255"/>
      <c r="G21" s="255"/>
      <c r="H21" s="255"/>
      <c r="I21" s="255"/>
      <c r="J21" s="255"/>
      <c r="K21" s="255"/>
      <c r="L21" s="255"/>
      <c r="M21" s="255"/>
      <c r="N21" s="255"/>
      <c r="O21" s="255"/>
      <c r="P21" s="255"/>
    </row>
    <row r="22" spans="1:16" ht="15.75" customHeight="1" x14ac:dyDescent="0.2">
      <c r="A22" s="255" t="s">
        <v>7</v>
      </c>
      <c r="B22" s="255"/>
      <c r="C22" s="255"/>
      <c r="D22" s="255"/>
      <c r="E22" s="255"/>
      <c r="F22" s="255"/>
      <c r="G22" s="255"/>
      <c r="H22" s="255"/>
      <c r="I22" s="255"/>
      <c r="J22" s="255"/>
      <c r="K22" s="255"/>
      <c r="L22" s="255"/>
      <c r="M22" s="255"/>
      <c r="N22" s="255"/>
      <c r="O22" s="255"/>
      <c r="P22" s="255"/>
    </row>
    <row r="23" spans="1:16" ht="15.75" customHeight="1" x14ac:dyDescent="0.2">
      <c r="A23" s="255" t="s">
        <v>8</v>
      </c>
      <c r="B23" s="255"/>
      <c r="C23" s="255"/>
      <c r="D23" s="255"/>
      <c r="E23" s="255"/>
      <c r="F23" s="255"/>
      <c r="G23" s="255"/>
      <c r="H23" s="255"/>
      <c r="I23" s="255"/>
      <c r="J23" s="255"/>
      <c r="K23" s="255"/>
      <c r="L23" s="255"/>
      <c r="M23" s="255"/>
      <c r="N23" s="255"/>
      <c r="O23" s="255"/>
      <c r="P23" s="255"/>
    </row>
    <row r="24" spans="1:16" ht="12.75" customHeight="1" x14ac:dyDescent="0.2">
      <c r="A24" s="255" t="s">
        <v>9</v>
      </c>
      <c r="B24" s="255"/>
      <c r="C24" s="255"/>
      <c r="D24" s="255"/>
      <c r="E24" s="255"/>
      <c r="F24" s="255"/>
      <c r="G24" s="255"/>
      <c r="H24" s="255"/>
      <c r="I24" s="255"/>
      <c r="J24" s="255"/>
      <c r="K24" s="255"/>
      <c r="L24" s="255"/>
      <c r="M24" s="255"/>
      <c r="N24" s="255"/>
      <c r="O24" s="255"/>
      <c r="P24" s="255"/>
    </row>
    <row r="25" spans="1:16" ht="14.25" customHeight="1" x14ac:dyDescent="0.2">
      <c r="A25" s="147"/>
      <c r="B25" s="147"/>
      <c r="C25" s="147"/>
      <c r="D25" s="147"/>
      <c r="E25" s="147"/>
      <c r="F25" s="147"/>
      <c r="G25" s="147"/>
      <c r="H25" s="147"/>
      <c r="I25" s="147"/>
      <c r="J25" s="147"/>
      <c r="K25" s="147"/>
      <c r="L25" s="147"/>
      <c r="M25" s="147"/>
      <c r="N25" s="147"/>
      <c r="O25" s="147"/>
      <c r="P25" s="147"/>
    </row>
    <row r="26" spans="1:16" x14ac:dyDescent="0.2">
      <c r="A26" s="147"/>
      <c r="B26" s="147"/>
      <c r="C26" s="147"/>
      <c r="D26" s="147"/>
      <c r="E26" s="147"/>
      <c r="F26" s="147"/>
      <c r="G26" s="147"/>
      <c r="H26" s="147"/>
      <c r="I26" s="147"/>
      <c r="J26" s="147"/>
      <c r="K26" s="147"/>
      <c r="L26" s="147"/>
      <c r="M26" s="147"/>
      <c r="N26" s="147"/>
      <c r="O26" s="147"/>
      <c r="P26" s="147"/>
    </row>
    <row r="27" spans="1:16" ht="66.75" customHeight="1" x14ac:dyDescent="0.2">
      <c r="A27" s="255" t="s">
        <v>10</v>
      </c>
      <c r="B27" s="255"/>
      <c r="C27" s="255"/>
      <c r="D27" s="255"/>
      <c r="E27" s="255"/>
      <c r="F27" s="255"/>
      <c r="G27" s="255"/>
      <c r="H27" s="255"/>
      <c r="I27" s="255"/>
      <c r="J27" s="255"/>
      <c r="K27" s="255"/>
      <c r="L27" s="255"/>
      <c r="M27" s="255"/>
      <c r="N27" s="255"/>
      <c r="O27" s="255"/>
      <c r="P27" s="255"/>
    </row>
    <row r="28" spans="1:16" x14ac:dyDescent="0.2">
      <c r="A28" s="147"/>
      <c r="B28" s="147"/>
      <c r="C28" s="147"/>
      <c r="D28" s="147"/>
      <c r="E28" s="147"/>
      <c r="F28" s="147"/>
      <c r="G28" s="147"/>
      <c r="H28" s="147"/>
      <c r="I28" s="147"/>
      <c r="J28" s="147"/>
      <c r="K28" s="147"/>
      <c r="L28" s="147"/>
      <c r="M28" s="147"/>
      <c r="N28" s="147"/>
      <c r="O28" s="147"/>
      <c r="P28" s="147"/>
    </row>
    <row r="29" spans="1:16" ht="15" x14ac:dyDescent="0.2">
      <c r="A29" s="257" t="s">
        <v>11</v>
      </c>
      <c r="B29" s="257"/>
      <c r="C29" s="257"/>
      <c r="D29" s="257"/>
      <c r="E29" s="257"/>
      <c r="F29" s="257"/>
      <c r="G29" s="257"/>
      <c r="H29" s="257"/>
      <c r="I29" s="257"/>
      <c r="J29" s="257"/>
      <c r="K29" s="257"/>
      <c r="L29" s="257"/>
      <c r="M29" s="257"/>
      <c r="N29" s="257"/>
      <c r="O29" s="257"/>
      <c r="P29" s="257"/>
    </row>
    <row r="30" spans="1:16" x14ac:dyDescent="0.2">
      <c r="A30" s="254" t="s">
        <v>12</v>
      </c>
      <c r="B30" s="254"/>
      <c r="C30" s="254"/>
      <c r="D30" s="254"/>
      <c r="E30" s="254"/>
      <c r="F30" s="254"/>
      <c r="G30" s="254"/>
      <c r="H30" s="254"/>
      <c r="I30" s="254"/>
      <c r="J30" s="254"/>
      <c r="K30" s="254"/>
      <c r="L30" s="254"/>
      <c r="M30" s="254"/>
      <c r="N30" s="254"/>
      <c r="O30" s="254"/>
      <c r="P30" s="254"/>
    </row>
    <row r="31" spans="1:16" ht="16.5" customHeight="1" x14ac:dyDescent="0.2">
      <c r="A31" s="137"/>
      <c r="B31" s="138"/>
      <c r="C31" s="138"/>
      <c r="D31" s="138"/>
      <c r="E31" s="138"/>
      <c r="F31" s="138"/>
      <c r="G31" s="138"/>
      <c r="H31" s="138"/>
      <c r="I31" s="138"/>
      <c r="J31" s="138"/>
      <c r="K31" s="138"/>
      <c r="L31" s="138"/>
      <c r="M31" s="138"/>
      <c r="N31" s="138"/>
      <c r="O31" s="138"/>
      <c r="P31" s="138"/>
    </row>
    <row r="32" spans="1:16" ht="15" x14ac:dyDescent="0.2">
      <c r="A32" s="257" t="s">
        <v>13</v>
      </c>
      <c r="B32" s="257"/>
      <c r="C32" s="257"/>
      <c r="D32" s="257"/>
      <c r="E32" s="257"/>
      <c r="F32" s="257"/>
      <c r="G32" s="257"/>
      <c r="H32" s="257"/>
      <c r="I32" s="257"/>
      <c r="J32" s="257"/>
      <c r="K32" s="257"/>
      <c r="L32" s="257"/>
      <c r="M32" s="257"/>
      <c r="N32" s="257"/>
      <c r="O32" s="257"/>
      <c r="P32" s="257"/>
    </row>
    <row r="33" spans="1:16" x14ac:dyDescent="0.2">
      <c r="A33" s="254" t="s">
        <v>12</v>
      </c>
      <c r="B33" s="254"/>
      <c r="C33" s="254"/>
      <c r="D33" s="254"/>
      <c r="E33" s="254"/>
      <c r="F33" s="254"/>
      <c r="G33" s="254"/>
      <c r="H33" s="254"/>
      <c r="I33" s="254"/>
      <c r="J33" s="254"/>
      <c r="K33" s="254"/>
      <c r="L33" s="254"/>
      <c r="M33" s="254"/>
      <c r="N33" s="254"/>
      <c r="O33" s="254"/>
      <c r="P33" s="254"/>
    </row>
    <row r="34" spans="1:16" ht="15" customHeight="1" x14ac:dyDescent="0.2">
      <c r="A34" s="3" t="s">
        <v>14</v>
      </c>
    </row>
    <row r="35" spans="1:16" s="26" customFormat="1" ht="18" customHeight="1" x14ac:dyDescent="0.2">
      <c r="A35" s="26" t="s">
        <v>194</v>
      </c>
    </row>
    <row r="36" spans="1:16" ht="20.100000000000001" customHeight="1" x14ac:dyDescent="0.2"/>
    <row r="37" spans="1:16" s="170" customFormat="1" ht="15.75" customHeight="1" x14ac:dyDescent="0.2">
      <c r="A37" s="257" t="s">
        <v>195</v>
      </c>
      <c r="B37" s="257"/>
      <c r="C37" s="257"/>
      <c r="D37" s="257"/>
      <c r="E37" s="257"/>
      <c r="F37" s="257"/>
      <c r="G37" s="257"/>
      <c r="H37" s="257"/>
      <c r="I37" s="257"/>
      <c r="J37" s="257"/>
      <c r="K37" s="257"/>
      <c r="L37" s="257"/>
      <c r="M37" s="257"/>
      <c r="N37" s="257"/>
      <c r="O37" s="257"/>
      <c r="P37" s="257"/>
    </row>
    <row r="38" spans="1:16" s="222" customFormat="1" ht="68.25" customHeight="1" x14ac:dyDescent="0.2">
      <c r="A38" s="258" t="s">
        <v>222</v>
      </c>
      <c r="B38" s="259"/>
      <c r="C38" s="259"/>
      <c r="D38" s="259"/>
      <c r="E38" s="259"/>
      <c r="F38" s="259"/>
      <c r="G38" s="259"/>
      <c r="H38" s="259"/>
      <c r="I38" s="259"/>
      <c r="J38" s="259"/>
      <c r="K38" s="259"/>
      <c r="L38" s="259"/>
      <c r="M38" s="259"/>
      <c r="N38" s="259"/>
      <c r="O38" s="259"/>
      <c r="P38" s="259"/>
    </row>
    <row r="39" spans="1:16" s="222" customFormat="1" ht="30" customHeight="1" x14ac:dyDescent="0.2">
      <c r="A39" s="258" t="s">
        <v>196</v>
      </c>
      <c r="B39" s="259"/>
      <c r="C39" s="259"/>
      <c r="D39" s="259"/>
      <c r="E39" s="259"/>
      <c r="F39" s="259"/>
      <c r="G39" s="259"/>
      <c r="H39" s="259"/>
      <c r="I39" s="259"/>
      <c r="J39" s="259"/>
      <c r="K39" s="259"/>
      <c r="L39" s="259"/>
      <c r="M39" s="259"/>
      <c r="N39" s="259"/>
      <c r="O39" s="259"/>
      <c r="P39" s="259"/>
    </row>
    <row r="40" spans="1:16" s="222" customFormat="1" ht="30.6" customHeight="1" x14ac:dyDescent="0.2">
      <c r="A40" s="258" t="s">
        <v>223</v>
      </c>
      <c r="B40" s="259"/>
      <c r="C40" s="259"/>
      <c r="D40" s="259"/>
      <c r="E40" s="259"/>
      <c r="F40" s="259"/>
      <c r="G40" s="259"/>
      <c r="H40" s="259"/>
      <c r="I40" s="259"/>
      <c r="J40" s="259"/>
      <c r="K40" s="259"/>
      <c r="L40" s="259"/>
      <c r="M40" s="259"/>
      <c r="N40" s="259"/>
      <c r="O40" s="259"/>
      <c r="P40" s="259"/>
    </row>
    <row r="41" spans="1:16" s="223" customFormat="1" ht="19.5" customHeight="1" x14ac:dyDescent="0.2">
      <c r="A41" s="261" t="s">
        <v>224</v>
      </c>
      <c r="B41" s="261"/>
      <c r="C41" s="261"/>
      <c r="D41" s="261"/>
      <c r="E41" s="261"/>
      <c r="F41" s="261"/>
      <c r="G41" s="261"/>
      <c r="H41" s="261"/>
      <c r="I41" s="261"/>
      <c r="J41" s="261"/>
      <c r="K41" s="261"/>
      <c r="L41" s="261"/>
      <c r="M41" s="261"/>
      <c r="N41" s="261"/>
      <c r="O41" s="261"/>
      <c r="P41" s="261"/>
    </row>
    <row r="42" spans="1:16" s="222" customFormat="1" ht="47.25" customHeight="1" x14ac:dyDescent="0.2">
      <c r="A42" s="258" t="s">
        <v>225</v>
      </c>
      <c r="B42" s="259"/>
      <c r="C42" s="259"/>
      <c r="D42" s="259"/>
      <c r="E42" s="259"/>
      <c r="F42" s="259"/>
      <c r="G42" s="259"/>
      <c r="H42" s="259"/>
      <c r="I42" s="259"/>
      <c r="J42" s="259"/>
      <c r="K42" s="259"/>
      <c r="L42" s="259"/>
      <c r="M42" s="259"/>
      <c r="N42" s="259"/>
      <c r="O42" s="259"/>
      <c r="P42" s="259"/>
    </row>
    <row r="43" spans="1:16" s="223" customFormat="1" ht="19.5" customHeight="1" x14ac:dyDescent="0.2">
      <c r="A43" s="261" t="s">
        <v>226</v>
      </c>
      <c r="B43" s="261"/>
      <c r="C43" s="261"/>
      <c r="D43" s="261"/>
      <c r="E43" s="261"/>
      <c r="F43" s="261"/>
      <c r="G43" s="261"/>
      <c r="H43" s="261"/>
      <c r="I43" s="261"/>
      <c r="J43" s="261"/>
      <c r="K43" s="261"/>
      <c r="L43" s="261"/>
      <c r="M43" s="261"/>
      <c r="N43" s="261"/>
      <c r="O43" s="261"/>
      <c r="P43" s="261"/>
    </row>
    <row r="44" spans="1:16" s="222" customFormat="1" ht="33.75" customHeight="1" x14ac:dyDescent="0.2">
      <c r="A44" s="259" t="s">
        <v>227</v>
      </c>
      <c r="B44" s="259"/>
      <c r="C44" s="259"/>
      <c r="D44" s="259"/>
      <c r="E44" s="259"/>
      <c r="F44" s="259"/>
      <c r="G44" s="259"/>
      <c r="H44" s="259"/>
      <c r="I44" s="259"/>
      <c r="J44" s="259"/>
      <c r="K44" s="259"/>
      <c r="L44" s="259"/>
      <c r="M44" s="259"/>
      <c r="N44" s="259"/>
      <c r="O44" s="259"/>
      <c r="P44" s="259"/>
    </row>
    <row r="45" spans="1:16" s="222" customFormat="1" ht="23.25" customHeight="1" x14ac:dyDescent="0.2">
      <c r="A45" s="258" t="s">
        <v>228</v>
      </c>
      <c r="B45" s="259"/>
      <c r="C45" s="259"/>
      <c r="D45" s="259"/>
      <c r="E45" s="259"/>
      <c r="F45" s="259"/>
      <c r="G45" s="259"/>
      <c r="H45" s="259"/>
      <c r="I45" s="259"/>
      <c r="J45" s="259"/>
      <c r="K45" s="259"/>
      <c r="L45" s="259"/>
      <c r="M45" s="259"/>
      <c r="N45" s="259"/>
      <c r="O45" s="259"/>
      <c r="P45" s="259"/>
    </row>
    <row r="46" spans="1:16" s="222" customFormat="1" ht="6" customHeight="1" x14ac:dyDescent="0.2"/>
    <row r="47" spans="1:16" s="222" customFormat="1" ht="13.5" x14ac:dyDescent="0.2">
      <c r="A47" s="224" t="s">
        <v>197</v>
      </c>
    </row>
    <row r="48" spans="1:16" s="222" customFormat="1" ht="13.5" x14ac:dyDescent="0.2">
      <c r="A48" s="225" t="s">
        <v>198</v>
      </c>
    </row>
    <row r="49" s="26" customFormat="1" ht="15.75" customHeight="1" x14ac:dyDescent="0.2"/>
    <row r="50" ht="17.25" customHeight="1" x14ac:dyDescent="0.2"/>
    <row r="55" ht="17.25" customHeight="1" x14ac:dyDescent="0.2"/>
  </sheetData>
  <mergeCells count="32">
    <mergeCell ref="A45:P45"/>
    <mergeCell ref="A6:P6"/>
    <mergeCell ref="A9:O9"/>
    <mergeCell ref="A10:P10"/>
    <mergeCell ref="A43:P43"/>
    <mergeCell ref="A44:P44"/>
    <mergeCell ref="A40:P40"/>
    <mergeCell ref="A41:P41"/>
    <mergeCell ref="A42:P42"/>
    <mergeCell ref="A7:P7"/>
    <mergeCell ref="A8:P8"/>
    <mergeCell ref="A32:P32"/>
    <mergeCell ref="A33:P33"/>
    <mergeCell ref="A37:P37"/>
    <mergeCell ref="A38:P38"/>
    <mergeCell ref="A39:P39"/>
    <mergeCell ref="A12:P12"/>
    <mergeCell ref="A24:P24"/>
    <mergeCell ref="A30:P30"/>
    <mergeCell ref="A27:P27"/>
    <mergeCell ref="A3:P3"/>
    <mergeCell ref="A11:P11"/>
    <mergeCell ref="A29:P29"/>
    <mergeCell ref="A5:P5"/>
    <mergeCell ref="A14:P14"/>
    <mergeCell ref="A21:P21"/>
    <mergeCell ref="A22:P22"/>
    <mergeCell ref="A23:P23"/>
    <mergeCell ref="A19:P19"/>
    <mergeCell ref="A18:P18"/>
    <mergeCell ref="A20:P20"/>
    <mergeCell ref="A16:P16"/>
  </mergeCells>
  <printOptions horizontalCentered="1"/>
  <pageMargins left="0.25" right="0.25" top="0.75" bottom="0.75" header="0.3" footer="0.3"/>
  <pageSetup scale="69" orientation="portrait" r:id="rId1"/>
  <headerFooter>
    <oddHeader>&amp;L&amp;G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F6A89-0EDD-4122-8419-43AC1B236A90}">
  <sheetPr>
    <tabColor rgb="FF002060"/>
    <pageSetUpPr fitToPage="1"/>
  </sheetPr>
  <dimension ref="B2:H39"/>
  <sheetViews>
    <sheetView showGridLines="0" zoomScaleNormal="100" workbookViewId="0">
      <selection activeCell="F24" sqref="F24"/>
    </sheetView>
  </sheetViews>
  <sheetFormatPr defaultColWidth="9.140625" defaultRowHeight="14.25" x14ac:dyDescent="0.2"/>
  <cols>
    <col min="1" max="1" width="5.140625" style="9" customWidth="1"/>
    <col min="2" max="2" width="24.7109375" style="9" customWidth="1"/>
    <col min="3" max="3" width="25.7109375" style="9" customWidth="1"/>
    <col min="4" max="4" width="18" style="9" customWidth="1"/>
    <col min="5" max="6" width="14.85546875" style="9" customWidth="1"/>
    <col min="7" max="7" width="15.140625" style="9" customWidth="1"/>
    <col min="8" max="8" width="15.7109375" style="9" customWidth="1"/>
    <col min="9" max="16384" width="9.140625" style="9"/>
  </cols>
  <sheetData>
    <row r="2" spans="2:6" ht="15" x14ac:dyDescent="0.25">
      <c r="B2" s="70" t="s">
        <v>15</v>
      </c>
      <c r="C2" s="70"/>
      <c r="D2" s="70"/>
      <c r="E2" s="70"/>
      <c r="F2" s="70"/>
    </row>
    <row r="3" spans="2:6" ht="15" x14ac:dyDescent="0.25">
      <c r="B3" s="70" t="s">
        <v>199</v>
      </c>
      <c r="C3" s="70"/>
      <c r="D3" s="70"/>
      <c r="E3" s="70"/>
      <c r="F3" s="70"/>
    </row>
    <row r="4" spans="2:6" ht="15" x14ac:dyDescent="0.25">
      <c r="B4" s="70" t="s">
        <v>0</v>
      </c>
      <c r="C4" s="70"/>
      <c r="D4" s="70"/>
      <c r="E4" s="70"/>
      <c r="F4" s="70"/>
    </row>
    <row r="6" spans="2:6" ht="20.100000000000001" customHeight="1" x14ac:dyDescent="0.2">
      <c r="B6" s="111" t="s">
        <v>16</v>
      </c>
      <c r="C6" s="270"/>
      <c r="D6" s="270"/>
      <c r="E6" s="270"/>
    </row>
    <row r="7" spans="2:6" ht="5.0999999999999996" customHeight="1" x14ac:dyDescent="0.2">
      <c r="B7" s="112"/>
      <c r="C7" s="112"/>
    </row>
    <row r="8" spans="2:6" ht="20.25" customHeight="1" x14ac:dyDescent="0.2">
      <c r="B8" s="111" t="s">
        <v>259</v>
      </c>
      <c r="C8" s="270"/>
      <c r="D8" s="270"/>
      <c r="E8" s="270"/>
    </row>
    <row r="9" spans="2:6" ht="5.0999999999999996" customHeight="1" x14ac:dyDescent="0.2">
      <c r="B9" s="112"/>
      <c r="C9" s="112"/>
    </row>
    <row r="10" spans="2:6" ht="20.100000000000001" customHeight="1" x14ac:dyDescent="0.2">
      <c r="B10" s="111" t="s">
        <v>234</v>
      </c>
      <c r="C10" s="270"/>
      <c r="D10" s="270"/>
      <c r="E10" s="270"/>
    </row>
    <row r="11" spans="2:6" ht="6.75" customHeight="1" x14ac:dyDescent="0.2"/>
    <row r="12" spans="2:6" ht="20.100000000000001" customHeight="1" x14ac:dyDescent="0.2">
      <c r="B12" s="111" t="s">
        <v>210</v>
      </c>
      <c r="C12" s="270"/>
      <c r="D12" s="270"/>
      <c r="E12" s="270"/>
    </row>
    <row r="13" spans="2:6" ht="6" customHeight="1" x14ac:dyDescent="0.2"/>
    <row r="15" spans="2:6" ht="60" x14ac:dyDescent="0.25">
      <c r="B15" s="268" t="s">
        <v>216</v>
      </c>
      <c r="C15" s="269"/>
      <c r="D15" s="206" t="s">
        <v>219</v>
      </c>
      <c r="E15" s="206" t="s">
        <v>217</v>
      </c>
      <c r="F15" s="206" t="s">
        <v>218</v>
      </c>
    </row>
    <row r="16" spans="2:6" ht="22.5" customHeight="1" x14ac:dyDescent="0.2">
      <c r="B16" s="271" t="s">
        <v>17</v>
      </c>
      <c r="C16" s="271"/>
      <c r="D16" s="208" t="e">
        <f>Personnel!K29+Personnel!I54</f>
        <v>#VALUE!</v>
      </c>
      <c r="E16" s="208">
        <f>Personnel!H54+Personnel!J29</f>
        <v>0</v>
      </c>
      <c r="F16" s="208" t="e">
        <f>+D16+E16</f>
        <v>#VALUE!</v>
      </c>
    </row>
    <row r="17" spans="2:8" ht="22.5" customHeight="1" x14ac:dyDescent="0.2">
      <c r="B17" s="271" t="s">
        <v>18</v>
      </c>
      <c r="C17" s="271"/>
      <c r="D17" s="208">
        <f>Personnel!E71</f>
        <v>0</v>
      </c>
      <c r="E17" s="208">
        <f>Personnel!D71</f>
        <v>0</v>
      </c>
      <c r="F17" s="208">
        <f>+D17+E17</f>
        <v>0</v>
      </c>
      <c r="G17" s="205" t="e">
        <f>+D17/D16</f>
        <v>#VALUE!</v>
      </c>
      <c r="H17" s="133"/>
    </row>
    <row r="18" spans="2:8" ht="22.5" customHeight="1" x14ac:dyDescent="0.2">
      <c r="B18" s="271" t="s">
        <v>19</v>
      </c>
      <c r="C18" s="271"/>
      <c r="D18" s="208">
        <f>+OTPS!E75</f>
        <v>0</v>
      </c>
      <c r="E18" s="208">
        <f>OTPS!C72+OTPS!C61+OTPS!C49+OTPS!C32</f>
        <v>0</v>
      </c>
      <c r="F18" s="208">
        <f>+D18+E18</f>
        <v>0</v>
      </c>
    </row>
    <row r="19" spans="2:8" ht="22.5" customHeight="1" x14ac:dyDescent="0.2">
      <c r="B19" s="271" t="s">
        <v>20</v>
      </c>
      <c r="C19" s="271"/>
      <c r="D19" s="209">
        <f>+'OTPS Rent'!D36</f>
        <v>0</v>
      </c>
      <c r="E19" s="209">
        <f>'OTPS Rent'!C36</f>
        <v>0</v>
      </c>
      <c r="F19" s="209">
        <f>+D19+E19</f>
        <v>0</v>
      </c>
    </row>
    <row r="20" spans="2:8" ht="22.5" customHeight="1" x14ac:dyDescent="0.25">
      <c r="B20" s="272" t="s">
        <v>21</v>
      </c>
      <c r="C20" s="272"/>
      <c r="D20" s="221" t="e">
        <f>+D16+D18+D17+D19</f>
        <v>#VALUE!</v>
      </c>
      <c r="E20" s="210">
        <f>+E16+E18+E17+E19</f>
        <v>0</v>
      </c>
      <c r="F20" s="210" t="e">
        <f>+D20+E20</f>
        <v>#VALUE!</v>
      </c>
    </row>
    <row r="21" spans="2:8" ht="22.5" customHeight="1" x14ac:dyDescent="0.25">
      <c r="B21" s="207" t="s">
        <v>22</v>
      </c>
      <c r="C21" s="211"/>
      <c r="D21" s="323">
        <v>0.1</v>
      </c>
      <c r="E21" s="212"/>
      <c r="F21" s="212"/>
    </row>
    <row r="22" spans="2:8" ht="22.5" customHeight="1" thickBot="1" x14ac:dyDescent="0.3">
      <c r="B22" s="213" t="s">
        <v>23</v>
      </c>
      <c r="C22" s="211"/>
      <c r="D22" s="219" t="e">
        <f>IF($D$21&gt;0,D20*$D$21,"-")</f>
        <v>#VALUE!</v>
      </c>
      <c r="E22" s="214">
        <f>IF($D$21&gt;0,E20*$D$21,"-")</f>
        <v>0</v>
      </c>
      <c r="F22" s="214" t="e">
        <f>+D22+E22</f>
        <v>#VALUE!</v>
      </c>
    </row>
    <row r="23" spans="2:8" ht="22.5" customHeight="1" thickBot="1" x14ac:dyDescent="0.3">
      <c r="B23" s="215" t="s">
        <v>220</v>
      </c>
      <c r="C23" s="217"/>
      <c r="D23" s="220" t="e">
        <f>+SUM(D20,D22)</f>
        <v>#VALUE!</v>
      </c>
      <c r="E23" s="218">
        <f>+SUM(E20,E22)</f>
        <v>0</v>
      </c>
      <c r="F23" s="216" t="e">
        <f>+D23+E23</f>
        <v>#VALUE!</v>
      </c>
    </row>
    <row r="24" spans="2:8" ht="15" thickBot="1" x14ac:dyDescent="0.25"/>
    <row r="25" spans="2:8" ht="43.5" x14ac:dyDescent="0.25">
      <c r="B25" s="264" t="s">
        <v>215</v>
      </c>
      <c r="C25" s="265"/>
      <c r="D25" s="265"/>
      <c r="E25" s="200" t="s">
        <v>211</v>
      </c>
      <c r="F25" s="200" t="s">
        <v>212</v>
      </c>
      <c r="G25" s="201" t="s">
        <v>213</v>
      </c>
    </row>
    <row r="26" spans="2:8" ht="25.15" customHeight="1" thickBot="1" x14ac:dyDescent="0.3">
      <c r="B26" s="266" t="s">
        <v>214</v>
      </c>
      <c r="C26" s="267"/>
      <c r="D26" s="267"/>
      <c r="E26" s="202">
        <f>E20</f>
        <v>0</v>
      </c>
      <c r="F26" s="203" t="e">
        <f>D23</f>
        <v>#VALUE!</v>
      </c>
      <c r="G26" s="204" t="e">
        <f>E26/F26</f>
        <v>#VALUE!</v>
      </c>
    </row>
    <row r="34" spans="2:3" ht="15" x14ac:dyDescent="0.25">
      <c r="B34" s="139"/>
      <c r="C34" s="140"/>
    </row>
    <row r="35" spans="2:3" x14ac:dyDescent="0.2">
      <c r="B35" s="141"/>
      <c r="C35" s="142"/>
    </row>
    <row r="36" spans="2:3" x14ac:dyDescent="0.2">
      <c r="B36" s="141"/>
      <c r="C36" s="143"/>
    </row>
    <row r="37" spans="2:3" x14ac:dyDescent="0.2">
      <c r="B37" s="141"/>
      <c r="C37" s="144"/>
    </row>
    <row r="38" spans="2:3" x14ac:dyDescent="0.2">
      <c r="B38" s="141"/>
      <c r="C38" s="143"/>
    </row>
    <row r="39" spans="2:3" x14ac:dyDescent="0.2">
      <c r="B39" s="145"/>
      <c r="C39" s="145"/>
    </row>
  </sheetData>
  <mergeCells count="12">
    <mergeCell ref="B25:D25"/>
    <mergeCell ref="B26:D26"/>
    <mergeCell ref="B15:C15"/>
    <mergeCell ref="C6:E6"/>
    <mergeCell ref="C10:E10"/>
    <mergeCell ref="B16:C16"/>
    <mergeCell ref="B18:C18"/>
    <mergeCell ref="B20:C20"/>
    <mergeCell ref="B17:C17"/>
    <mergeCell ref="C12:E12"/>
    <mergeCell ref="B19:C19"/>
    <mergeCell ref="C8:E8"/>
  </mergeCells>
  <printOptions horizontalCentered="1"/>
  <pageMargins left="0.25" right="0.25" top="0.75" bottom="0.75" header="0.3" footer="0.3"/>
  <pageSetup scale="85" orientation="portrait" r:id="rId1"/>
  <headerFooter>
    <oddHeader>&amp;L&amp;G</oddHeader>
    <oddFooter>&amp;C&amp;P of &amp;N</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ABD80-0749-4DE7-8EC3-9F6AD24A31F5}">
  <sheetPr>
    <pageSetUpPr fitToPage="1"/>
  </sheetPr>
  <dimension ref="B1:L81"/>
  <sheetViews>
    <sheetView showGridLines="0" zoomScaleNormal="100" zoomScaleSheetLayoutView="75" workbookViewId="0">
      <selection activeCell="C4" sqref="C4"/>
    </sheetView>
  </sheetViews>
  <sheetFormatPr defaultColWidth="9.140625" defaultRowHeight="12.75" x14ac:dyDescent="0.2"/>
  <cols>
    <col min="1" max="1" width="3.42578125" style="3" customWidth="1"/>
    <col min="2" max="2" width="31.85546875" style="3" customWidth="1"/>
    <col min="3" max="3" width="11.7109375" style="3" bestFit="1" customWidth="1"/>
    <col min="4" max="4" width="18.7109375" style="3" customWidth="1"/>
    <col min="5" max="5" width="19.140625" style="3" customWidth="1"/>
    <col min="6" max="6" width="25.42578125" style="3" customWidth="1"/>
    <col min="7" max="7" width="15.5703125" style="3" customWidth="1"/>
    <col min="8" max="8" width="16.5703125" style="3" customWidth="1"/>
    <col min="9" max="9" width="19.28515625" style="3" customWidth="1"/>
    <col min="10" max="10" width="19.140625" style="3" customWidth="1"/>
    <col min="11" max="11" width="22.140625" style="3" customWidth="1"/>
    <col min="12" max="12" width="34.140625" style="3" customWidth="1"/>
    <col min="13" max="13" width="9.140625" style="3" customWidth="1"/>
    <col min="14" max="16384" width="9.140625" style="3"/>
  </cols>
  <sheetData>
    <row r="1" spans="2:12" x14ac:dyDescent="0.2">
      <c r="B1" s="88"/>
      <c r="C1" s="28"/>
      <c r="D1" s="28"/>
      <c r="E1" s="28"/>
    </row>
    <row r="2" spans="2:12" ht="15" x14ac:dyDescent="0.25">
      <c r="B2" s="70" t="s">
        <v>15</v>
      </c>
      <c r="C2" s="69"/>
      <c r="D2" s="69"/>
      <c r="E2" s="69"/>
      <c r="F2" s="69"/>
      <c r="G2" s="69"/>
      <c r="H2" s="69"/>
      <c r="I2" s="69"/>
    </row>
    <row r="3" spans="2:12" ht="15" x14ac:dyDescent="0.25">
      <c r="B3" s="70" t="s">
        <v>199</v>
      </c>
      <c r="C3" s="69"/>
      <c r="D3" s="69"/>
      <c r="E3" s="69"/>
      <c r="F3" s="69"/>
      <c r="G3" s="69"/>
      <c r="H3" s="69"/>
      <c r="I3" s="69"/>
    </row>
    <row r="4" spans="2:12" ht="15" x14ac:dyDescent="0.25">
      <c r="B4" s="151" t="s">
        <v>26</v>
      </c>
      <c r="C4" s="69"/>
      <c r="D4" s="69"/>
      <c r="E4" s="69"/>
      <c r="F4" s="69"/>
      <c r="G4" s="69"/>
      <c r="H4" s="69"/>
      <c r="I4" s="69"/>
    </row>
    <row r="5" spans="2:12" x14ac:dyDescent="0.2">
      <c r="B5" s="39"/>
      <c r="C5" s="87"/>
      <c r="D5" s="87"/>
      <c r="E5" s="87"/>
      <c r="F5" s="87"/>
      <c r="G5" s="87"/>
      <c r="H5" s="87"/>
      <c r="I5" s="87"/>
    </row>
    <row r="6" spans="2:12" ht="20.100000000000001" customHeight="1" x14ac:dyDescent="0.2">
      <c r="B6" s="111" t="s">
        <v>16</v>
      </c>
      <c r="C6" s="239"/>
      <c r="D6" s="240"/>
      <c r="E6" s="240"/>
      <c r="F6" s="241"/>
    </row>
    <row r="7" spans="2:12" ht="5.0999999999999996" customHeight="1" x14ac:dyDescent="0.2">
      <c r="B7" s="112"/>
      <c r="E7" s="28"/>
    </row>
    <row r="8" spans="2:12" ht="5.0999999999999996" customHeight="1" x14ac:dyDescent="0.2">
      <c r="B8" s="9"/>
      <c r="E8" s="28"/>
    </row>
    <row r="9" spans="2:12" x14ac:dyDescent="0.2">
      <c r="B9" s="86"/>
      <c r="C9" s="28"/>
      <c r="D9" s="28"/>
      <c r="E9" s="28"/>
    </row>
    <row r="10" spans="2:12" ht="38.25" x14ac:dyDescent="0.2">
      <c r="B10" s="110" t="s">
        <v>27</v>
      </c>
      <c r="C10" s="110" t="s">
        <v>28</v>
      </c>
      <c r="D10" s="110" t="s">
        <v>29</v>
      </c>
      <c r="E10" s="110" t="s">
        <v>30</v>
      </c>
      <c r="F10" s="110" t="s">
        <v>206</v>
      </c>
      <c r="G10" s="110" t="s">
        <v>32</v>
      </c>
      <c r="H10" s="110" t="s">
        <v>33</v>
      </c>
      <c r="I10" s="110" t="s">
        <v>34</v>
      </c>
      <c r="J10" s="149" t="s">
        <v>201</v>
      </c>
      <c r="K10" s="149" t="s">
        <v>205</v>
      </c>
      <c r="L10" s="149" t="s">
        <v>204</v>
      </c>
    </row>
    <row r="11" spans="2:12" ht="19.5" customHeight="1" x14ac:dyDescent="0.2">
      <c r="B11" s="183" t="s">
        <v>35</v>
      </c>
      <c r="C11" s="184">
        <v>1234</v>
      </c>
      <c r="D11" s="185">
        <v>60000</v>
      </c>
      <c r="E11" s="186">
        <v>1820</v>
      </c>
      <c r="F11" s="185">
        <v>50000</v>
      </c>
      <c r="G11" s="187">
        <f>IF(E11&gt;0,D11/E11, "")</f>
        <v>32.967032967032964</v>
      </c>
      <c r="H11" s="188">
        <f>IF(F11&gt;0,F11/G11,"")</f>
        <v>1516.6666666666667</v>
      </c>
      <c r="I11" s="189">
        <f>IF(H11&gt;0,H11/E11,"")</f>
        <v>0.83333333333333337</v>
      </c>
      <c r="J11" s="190">
        <v>10000</v>
      </c>
      <c r="K11" s="190">
        <f>IF(F11-J11&lt;=0,"0", F11-J11)</f>
        <v>40000</v>
      </c>
      <c r="L11" s="191" t="s">
        <v>207</v>
      </c>
    </row>
    <row r="12" spans="2:12" ht="20.100000000000001" customHeight="1" x14ac:dyDescent="0.2">
      <c r="B12" s="29"/>
      <c r="C12" s="30"/>
      <c r="D12" s="8"/>
      <c r="E12" s="31"/>
      <c r="F12" s="8"/>
      <c r="G12" s="192" t="str">
        <f t="shared" ref="G12:G27" si="0">IF(E12&gt;0,D12/E12, "")</f>
        <v/>
      </c>
      <c r="H12" s="193" t="str">
        <f t="shared" ref="H12:H27" si="1">IF(F12&gt;0,F12/G12,"")</f>
        <v/>
      </c>
      <c r="I12" s="83" t="e">
        <f t="shared" ref="I12:I27" si="2">IF(H12&gt;0,H12/E12,"")</f>
        <v>#VALUE!</v>
      </c>
      <c r="J12" s="29"/>
      <c r="K12" s="181" t="str">
        <f t="shared" ref="K12:K27" si="3">IF(F12-J12&lt;=0,"0", F12-J12)</f>
        <v>0</v>
      </c>
      <c r="L12" s="182"/>
    </row>
    <row r="13" spans="2:12" ht="20.100000000000001" customHeight="1" x14ac:dyDescent="0.2">
      <c r="B13" s="29"/>
      <c r="C13" s="30"/>
      <c r="D13" s="8"/>
      <c r="E13" s="31"/>
      <c r="F13" s="8"/>
      <c r="G13" s="192" t="str">
        <f t="shared" si="0"/>
        <v/>
      </c>
      <c r="H13" s="193" t="str">
        <f t="shared" si="1"/>
        <v/>
      </c>
      <c r="I13" s="83" t="e">
        <f t="shared" si="2"/>
        <v>#VALUE!</v>
      </c>
      <c r="J13" s="29"/>
      <c r="K13" s="181" t="str">
        <f t="shared" si="3"/>
        <v>0</v>
      </c>
      <c r="L13" s="182"/>
    </row>
    <row r="14" spans="2:12" ht="20.100000000000001" customHeight="1" x14ac:dyDescent="0.2">
      <c r="B14" s="29"/>
      <c r="C14" s="30"/>
      <c r="D14" s="8"/>
      <c r="E14" s="31"/>
      <c r="F14" s="8"/>
      <c r="G14" s="192" t="str">
        <f t="shared" si="0"/>
        <v/>
      </c>
      <c r="H14" s="193" t="str">
        <f t="shared" si="1"/>
        <v/>
      </c>
      <c r="I14" s="83" t="e">
        <f t="shared" si="2"/>
        <v>#VALUE!</v>
      </c>
      <c r="J14" s="29"/>
      <c r="K14" s="181" t="str">
        <f t="shared" si="3"/>
        <v>0</v>
      </c>
      <c r="L14" s="182"/>
    </row>
    <row r="15" spans="2:12" ht="20.100000000000001" customHeight="1" x14ac:dyDescent="0.2">
      <c r="B15" s="29"/>
      <c r="C15" s="30"/>
      <c r="D15" s="8"/>
      <c r="E15" s="31"/>
      <c r="F15" s="8"/>
      <c r="G15" s="192" t="str">
        <f t="shared" si="0"/>
        <v/>
      </c>
      <c r="H15" s="193" t="str">
        <f t="shared" si="1"/>
        <v/>
      </c>
      <c r="I15" s="83" t="e">
        <f t="shared" si="2"/>
        <v>#VALUE!</v>
      </c>
      <c r="J15" s="29"/>
      <c r="K15" s="181" t="str">
        <f t="shared" si="3"/>
        <v>0</v>
      </c>
      <c r="L15" s="182"/>
    </row>
    <row r="16" spans="2:12" ht="20.100000000000001" customHeight="1" x14ac:dyDescent="0.2">
      <c r="B16" s="29"/>
      <c r="C16" s="30"/>
      <c r="D16" s="8"/>
      <c r="E16" s="31"/>
      <c r="F16" s="8"/>
      <c r="G16" s="192" t="str">
        <f t="shared" si="0"/>
        <v/>
      </c>
      <c r="H16" s="193" t="str">
        <f t="shared" si="1"/>
        <v/>
      </c>
      <c r="I16" s="83" t="e">
        <f t="shared" si="2"/>
        <v>#VALUE!</v>
      </c>
      <c r="J16" s="29"/>
      <c r="K16" s="181" t="str">
        <f t="shared" si="3"/>
        <v>0</v>
      </c>
      <c r="L16" s="182"/>
    </row>
    <row r="17" spans="2:12" ht="20.100000000000001" customHeight="1" x14ac:dyDescent="0.2">
      <c r="B17" s="29"/>
      <c r="C17" s="30"/>
      <c r="D17" s="8"/>
      <c r="E17" s="31"/>
      <c r="F17" s="8"/>
      <c r="G17" s="192" t="str">
        <f t="shared" si="0"/>
        <v/>
      </c>
      <c r="H17" s="193" t="str">
        <f t="shared" si="1"/>
        <v/>
      </c>
      <c r="I17" s="83" t="e">
        <f t="shared" si="2"/>
        <v>#VALUE!</v>
      </c>
      <c r="J17" s="29"/>
      <c r="K17" s="181" t="str">
        <f t="shared" si="3"/>
        <v>0</v>
      </c>
      <c r="L17" s="182"/>
    </row>
    <row r="18" spans="2:12" ht="20.100000000000001" customHeight="1" x14ac:dyDescent="0.2">
      <c r="B18" s="29"/>
      <c r="C18" s="30"/>
      <c r="D18" s="8"/>
      <c r="E18" s="31"/>
      <c r="F18" s="8"/>
      <c r="G18" s="192" t="str">
        <f t="shared" si="0"/>
        <v/>
      </c>
      <c r="H18" s="193" t="str">
        <f t="shared" si="1"/>
        <v/>
      </c>
      <c r="I18" s="83" t="e">
        <f t="shared" si="2"/>
        <v>#VALUE!</v>
      </c>
      <c r="J18" s="29"/>
      <c r="K18" s="181" t="str">
        <f t="shared" si="3"/>
        <v>0</v>
      </c>
      <c r="L18" s="182"/>
    </row>
    <row r="19" spans="2:12" ht="20.100000000000001" customHeight="1" x14ac:dyDescent="0.2">
      <c r="B19" s="29"/>
      <c r="C19" s="30"/>
      <c r="D19" s="8"/>
      <c r="E19" s="31"/>
      <c r="F19" s="8"/>
      <c r="G19" s="192" t="str">
        <f t="shared" si="0"/>
        <v/>
      </c>
      <c r="H19" s="193" t="str">
        <f t="shared" si="1"/>
        <v/>
      </c>
      <c r="I19" s="83" t="e">
        <f t="shared" si="2"/>
        <v>#VALUE!</v>
      </c>
      <c r="J19" s="29"/>
      <c r="K19" s="181" t="str">
        <f t="shared" si="3"/>
        <v>0</v>
      </c>
      <c r="L19" s="182"/>
    </row>
    <row r="20" spans="2:12" ht="20.100000000000001" customHeight="1" x14ac:dyDescent="0.2">
      <c r="B20" s="29"/>
      <c r="C20" s="30"/>
      <c r="D20" s="8"/>
      <c r="E20" s="31"/>
      <c r="F20" s="8"/>
      <c r="G20" s="192" t="str">
        <f t="shared" si="0"/>
        <v/>
      </c>
      <c r="H20" s="193" t="str">
        <f t="shared" si="1"/>
        <v/>
      </c>
      <c r="I20" s="83" t="e">
        <f t="shared" si="2"/>
        <v>#VALUE!</v>
      </c>
      <c r="J20" s="29"/>
      <c r="K20" s="181" t="str">
        <f t="shared" si="3"/>
        <v>0</v>
      </c>
      <c r="L20" s="182"/>
    </row>
    <row r="21" spans="2:12" ht="20.100000000000001" customHeight="1" x14ac:dyDescent="0.2">
      <c r="B21" s="29"/>
      <c r="C21" s="30"/>
      <c r="D21" s="8"/>
      <c r="E21" s="31"/>
      <c r="F21" s="8"/>
      <c r="G21" s="192" t="str">
        <f t="shared" si="0"/>
        <v/>
      </c>
      <c r="H21" s="193" t="str">
        <f t="shared" si="1"/>
        <v/>
      </c>
      <c r="I21" s="83" t="e">
        <f t="shared" si="2"/>
        <v>#VALUE!</v>
      </c>
      <c r="J21" s="29"/>
      <c r="K21" s="181" t="str">
        <f t="shared" si="3"/>
        <v>0</v>
      </c>
      <c r="L21" s="182"/>
    </row>
    <row r="22" spans="2:12" ht="20.100000000000001" customHeight="1" x14ac:dyDescent="0.2">
      <c r="B22" s="29"/>
      <c r="C22" s="30"/>
      <c r="D22" s="8"/>
      <c r="E22" s="31"/>
      <c r="F22" s="8"/>
      <c r="G22" s="192" t="str">
        <f t="shared" si="0"/>
        <v/>
      </c>
      <c r="H22" s="193" t="str">
        <f t="shared" si="1"/>
        <v/>
      </c>
      <c r="I22" s="83" t="e">
        <f t="shared" si="2"/>
        <v>#VALUE!</v>
      </c>
      <c r="J22" s="29"/>
      <c r="K22" s="181" t="str">
        <f t="shared" si="3"/>
        <v>0</v>
      </c>
      <c r="L22" s="182"/>
    </row>
    <row r="23" spans="2:12" ht="20.100000000000001" customHeight="1" x14ac:dyDescent="0.2">
      <c r="B23" s="29"/>
      <c r="C23" s="30"/>
      <c r="D23" s="8"/>
      <c r="E23" s="31"/>
      <c r="F23" s="8"/>
      <c r="G23" s="192" t="str">
        <f t="shared" si="0"/>
        <v/>
      </c>
      <c r="H23" s="193" t="str">
        <f t="shared" si="1"/>
        <v/>
      </c>
      <c r="I23" s="83" t="e">
        <f t="shared" si="2"/>
        <v>#VALUE!</v>
      </c>
      <c r="J23" s="29"/>
      <c r="K23" s="181" t="str">
        <f t="shared" si="3"/>
        <v>0</v>
      </c>
      <c r="L23" s="182"/>
    </row>
    <row r="24" spans="2:12" ht="20.100000000000001" customHeight="1" x14ac:dyDescent="0.2">
      <c r="B24" s="29"/>
      <c r="C24" s="30"/>
      <c r="D24" s="8"/>
      <c r="E24" s="31"/>
      <c r="F24" s="8"/>
      <c r="G24" s="192" t="str">
        <f t="shared" si="0"/>
        <v/>
      </c>
      <c r="H24" s="193" t="str">
        <f t="shared" si="1"/>
        <v/>
      </c>
      <c r="I24" s="83" t="e">
        <f t="shared" si="2"/>
        <v>#VALUE!</v>
      </c>
      <c r="J24" s="29"/>
      <c r="K24" s="181" t="str">
        <f t="shared" si="3"/>
        <v>0</v>
      </c>
      <c r="L24" s="182"/>
    </row>
    <row r="25" spans="2:12" ht="20.100000000000001" customHeight="1" x14ac:dyDescent="0.2">
      <c r="B25" s="29"/>
      <c r="C25" s="30"/>
      <c r="D25" s="8"/>
      <c r="E25" s="31"/>
      <c r="F25" s="8"/>
      <c r="G25" s="192" t="str">
        <f t="shared" si="0"/>
        <v/>
      </c>
      <c r="H25" s="193" t="str">
        <f t="shared" si="1"/>
        <v/>
      </c>
      <c r="I25" s="83" t="e">
        <f t="shared" si="2"/>
        <v>#VALUE!</v>
      </c>
      <c r="J25" s="29"/>
      <c r="K25" s="181" t="str">
        <f t="shared" si="3"/>
        <v>0</v>
      </c>
      <c r="L25" s="182"/>
    </row>
    <row r="26" spans="2:12" ht="20.100000000000001" customHeight="1" x14ac:dyDescent="0.2">
      <c r="B26" s="29"/>
      <c r="C26" s="30"/>
      <c r="D26" s="8"/>
      <c r="E26" s="31"/>
      <c r="F26" s="8"/>
      <c r="G26" s="192" t="str">
        <f t="shared" si="0"/>
        <v/>
      </c>
      <c r="H26" s="193" t="str">
        <f t="shared" si="1"/>
        <v/>
      </c>
      <c r="I26" s="83" t="e">
        <f t="shared" si="2"/>
        <v>#VALUE!</v>
      </c>
      <c r="J26" s="29"/>
      <c r="K26" s="181" t="str">
        <f t="shared" si="3"/>
        <v>0</v>
      </c>
      <c r="L26" s="182"/>
    </row>
    <row r="27" spans="2:12" ht="20.100000000000001" customHeight="1" x14ac:dyDescent="0.2">
      <c r="B27" s="29"/>
      <c r="C27" s="30"/>
      <c r="D27" s="8"/>
      <c r="E27" s="31"/>
      <c r="F27" s="8"/>
      <c r="G27" s="192" t="str">
        <f t="shared" si="0"/>
        <v/>
      </c>
      <c r="H27" s="193" t="str">
        <f t="shared" si="1"/>
        <v/>
      </c>
      <c r="I27" s="83" t="e">
        <f t="shared" si="2"/>
        <v>#VALUE!</v>
      </c>
      <c r="J27" s="29"/>
      <c r="K27" s="181" t="str">
        <f t="shared" si="3"/>
        <v>0</v>
      </c>
      <c r="L27" s="182"/>
    </row>
    <row r="28" spans="2:12" ht="13.5" thickBot="1" x14ac:dyDescent="0.25"/>
    <row r="29" spans="2:12" ht="24.95" customHeight="1" thickBot="1" x14ac:dyDescent="0.25">
      <c r="B29" s="242" t="s">
        <v>36</v>
      </c>
      <c r="C29" s="243"/>
      <c r="D29" s="243"/>
      <c r="E29" s="243"/>
      <c r="F29" s="85">
        <f>SUM(F12:F27)</f>
        <v>0</v>
      </c>
      <c r="J29" s="85">
        <f t="shared" ref="J29:K29" si="4">SUM(J12:J27)</f>
        <v>0</v>
      </c>
      <c r="K29" s="85">
        <f t="shared" si="4"/>
        <v>0</v>
      </c>
    </row>
    <row r="31" spans="2:12" ht="63.75" customHeight="1" x14ac:dyDescent="0.2">
      <c r="B31" s="110" t="s">
        <v>37</v>
      </c>
      <c r="C31" s="110" t="s">
        <v>28</v>
      </c>
      <c r="D31" s="110" t="s">
        <v>38</v>
      </c>
      <c r="E31" s="110" t="s">
        <v>39</v>
      </c>
      <c r="F31" s="110" t="s">
        <v>206</v>
      </c>
      <c r="G31" s="110" t="s">
        <v>34</v>
      </c>
      <c r="H31" s="149" t="s">
        <v>201</v>
      </c>
      <c r="I31" s="149" t="s">
        <v>205</v>
      </c>
      <c r="J31" s="237" t="s">
        <v>204</v>
      </c>
      <c r="K31" s="237"/>
    </row>
    <row r="32" spans="2:12" s="195" customFormat="1" ht="20.100000000000001" customHeight="1" x14ac:dyDescent="0.2">
      <c r="B32" s="183" t="s">
        <v>40</v>
      </c>
      <c r="C32" s="184">
        <v>5678</v>
      </c>
      <c r="D32" s="194">
        <v>20</v>
      </c>
      <c r="E32" s="186">
        <v>914</v>
      </c>
      <c r="F32" s="185">
        <f>IF(D32&gt;0,D32*E32,"")</f>
        <v>18280</v>
      </c>
      <c r="G32" s="189">
        <f>IF(E32&gt;0,E32/1820,"")</f>
        <v>0.50219780219780219</v>
      </c>
      <c r="H32" s="190">
        <v>10000</v>
      </c>
      <c r="I32" s="196">
        <f>IF(F32-H32&lt;=0,"0", F32-H32)</f>
        <v>8280</v>
      </c>
      <c r="J32" s="238" t="s">
        <v>207</v>
      </c>
      <c r="K32" s="238"/>
    </row>
    <row r="33" spans="2:11" ht="20.100000000000001" customHeight="1" x14ac:dyDescent="0.2">
      <c r="B33" s="29"/>
      <c r="C33" s="30"/>
      <c r="D33" s="32"/>
      <c r="E33" s="33"/>
      <c r="F33" s="84" t="str">
        <f t="shared" ref="F33:F52" si="5">IF(D33&gt;0,D33*E33,"")</f>
        <v/>
      </c>
      <c r="G33" s="83" t="str">
        <f t="shared" ref="G33:G52" si="6">IF(E33&gt;0,E33/1820,"")</f>
        <v/>
      </c>
      <c r="H33" s="29"/>
      <c r="I33" s="197" t="e">
        <f>IF(F33-H33&lt;=0,"0", F33-H33)</f>
        <v>#VALUE!</v>
      </c>
      <c r="J33" s="236"/>
      <c r="K33" s="236"/>
    </row>
    <row r="34" spans="2:11" ht="20.100000000000001" customHeight="1" x14ac:dyDescent="0.2">
      <c r="B34" s="29"/>
      <c r="C34" s="30"/>
      <c r="D34" s="32"/>
      <c r="E34" s="33"/>
      <c r="F34" s="84" t="str">
        <f t="shared" si="5"/>
        <v/>
      </c>
      <c r="G34" s="83" t="str">
        <f t="shared" si="6"/>
        <v/>
      </c>
      <c r="H34" s="29"/>
      <c r="I34" s="197" t="e">
        <f t="shared" ref="I34:I52" si="7">IF(F34-H34&lt;=0,"0", F34-H34)</f>
        <v>#VALUE!</v>
      </c>
      <c r="J34" s="236"/>
      <c r="K34" s="236"/>
    </row>
    <row r="35" spans="2:11" ht="20.100000000000001" customHeight="1" x14ac:dyDescent="0.2">
      <c r="B35" s="29"/>
      <c r="C35" s="30"/>
      <c r="D35" s="32"/>
      <c r="E35" s="33"/>
      <c r="F35" s="84" t="str">
        <f t="shared" si="5"/>
        <v/>
      </c>
      <c r="G35" s="83" t="str">
        <f t="shared" si="6"/>
        <v/>
      </c>
      <c r="H35" s="29"/>
      <c r="I35" s="197" t="e">
        <f t="shared" si="7"/>
        <v>#VALUE!</v>
      </c>
      <c r="J35" s="236"/>
      <c r="K35" s="236"/>
    </row>
    <row r="36" spans="2:11" ht="20.100000000000001" customHeight="1" x14ac:dyDescent="0.2">
      <c r="B36" s="29"/>
      <c r="C36" s="30"/>
      <c r="D36" s="32"/>
      <c r="E36" s="33"/>
      <c r="F36" s="84" t="str">
        <f t="shared" si="5"/>
        <v/>
      </c>
      <c r="G36" s="83" t="str">
        <f t="shared" si="6"/>
        <v/>
      </c>
      <c r="H36" s="29"/>
      <c r="I36" s="197" t="e">
        <f t="shared" si="7"/>
        <v>#VALUE!</v>
      </c>
      <c r="J36" s="236"/>
      <c r="K36" s="236"/>
    </row>
    <row r="37" spans="2:11" ht="20.100000000000001" customHeight="1" x14ac:dyDescent="0.2">
      <c r="B37" s="29"/>
      <c r="C37" s="30"/>
      <c r="D37" s="32"/>
      <c r="E37" s="33"/>
      <c r="F37" s="84" t="str">
        <f t="shared" si="5"/>
        <v/>
      </c>
      <c r="G37" s="83" t="str">
        <f t="shared" si="6"/>
        <v/>
      </c>
      <c r="H37" s="29"/>
      <c r="I37" s="197" t="e">
        <f t="shared" si="7"/>
        <v>#VALUE!</v>
      </c>
      <c r="J37" s="236"/>
      <c r="K37" s="236"/>
    </row>
    <row r="38" spans="2:11" ht="20.100000000000001" customHeight="1" x14ac:dyDescent="0.2">
      <c r="B38" s="29"/>
      <c r="C38" s="30"/>
      <c r="D38" s="32"/>
      <c r="E38" s="33"/>
      <c r="F38" s="84" t="str">
        <f t="shared" si="5"/>
        <v/>
      </c>
      <c r="G38" s="83" t="str">
        <f t="shared" si="6"/>
        <v/>
      </c>
      <c r="H38" s="29"/>
      <c r="I38" s="197" t="e">
        <f t="shared" si="7"/>
        <v>#VALUE!</v>
      </c>
      <c r="J38" s="236"/>
      <c r="K38" s="236"/>
    </row>
    <row r="39" spans="2:11" ht="20.100000000000001" customHeight="1" x14ac:dyDescent="0.2">
      <c r="B39" s="29"/>
      <c r="C39" s="30"/>
      <c r="D39" s="32"/>
      <c r="E39" s="33"/>
      <c r="F39" s="84" t="str">
        <f t="shared" si="5"/>
        <v/>
      </c>
      <c r="G39" s="83" t="str">
        <f t="shared" si="6"/>
        <v/>
      </c>
      <c r="H39" s="29"/>
      <c r="I39" s="197" t="e">
        <f t="shared" si="7"/>
        <v>#VALUE!</v>
      </c>
      <c r="J39" s="236"/>
      <c r="K39" s="236"/>
    </row>
    <row r="40" spans="2:11" ht="20.100000000000001" customHeight="1" x14ac:dyDescent="0.2">
      <c r="B40" s="29"/>
      <c r="C40" s="30"/>
      <c r="D40" s="32"/>
      <c r="E40" s="33"/>
      <c r="F40" s="84" t="str">
        <f t="shared" si="5"/>
        <v/>
      </c>
      <c r="G40" s="83" t="str">
        <f t="shared" si="6"/>
        <v/>
      </c>
      <c r="H40" s="29"/>
      <c r="I40" s="197" t="e">
        <f t="shared" si="7"/>
        <v>#VALUE!</v>
      </c>
      <c r="J40" s="236"/>
      <c r="K40" s="236"/>
    </row>
    <row r="41" spans="2:11" ht="20.100000000000001" customHeight="1" x14ac:dyDescent="0.2">
      <c r="B41" s="29"/>
      <c r="C41" s="30"/>
      <c r="D41" s="32"/>
      <c r="E41" s="33"/>
      <c r="F41" s="84" t="str">
        <f t="shared" si="5"/>
        <v/>
      </c>
      <c r="G41" s="83" t="str">
        <f t="shared" si="6"/>
        <v/>
      </c>
      <c r="H41" s="29"/>
      <c r="I41" s="197" t="e">
        <f t="shared" si="7"/>
        <v>#VALUE!</v>
      </c>
      <c r="J41" s="236"/>
      <c r="K41" s="236"/>
    </row>
    <row r="42" spans="2:11" ht="20.100000000000001" customHeight="1" x14ac:dyDescent="0.2">
      <c r="B42" s="29"/>
      <c r="C42" s="30"/>
      <c r="D42" s="32"/>
      <c r="E42" s="33"/>
      <c r="F42" s="84" t="str">
        <f t="shared" si="5"/>
        <v/>
      </c>
      <c r="G42" s="83" t="str">
        <f t="shared" si="6"/>
        <v/>
      </c>
      <c r="H42" s="29"/>
      <c r="I42" s="197" t="e">
        <f t="shared" si="7"/>
        <v>#VALUE!</v>
      </c>
      <c r="J42" s="236"/>
      <c r="K42" s="236"/>
    </row>
    <row r="43" spans="2:11" ht="20.100000000000001" customHeight="1" x14ac:dyDescent="0.2">
      <c r="B43" s="29"/>
      <c r="C43" s="30"/>
      <c r="D43" s="32"/>
      <c r="E43" s="33"/>
      <c r="F43" s="84" t="str">
        <f t="shared" si="5"/>
        <v/>
      </c>
      <c r="G43" s="83" t="str">
        <f t="shared" si="6"/>
        <v/>
      </c>
      <c r="H43" s="29"/>
      <c r="I43" s="197" t="e">
        <f t="shared" si="7"/>
        <v>#VALUE!</v>
      </c>
      <c r="J43" s="236"/>
      <c r="K43" s="236"/>
    </row>
    <row r="44" spans="2:11" ht="20.100000000000001" customHeight="1" x14ac:dyDescent="0.2">
      <c r="B44" s="29"/>
      <c r="C44" s="30"/>
      <c r="D44" s="32"/>
      <c r="E44" s="33"/>
      <c r="F44" s="84" t="str">
        <f t="shared" si="5"/>
        <v/>
      </c>
      <c r="G44" s="83" t="str">
        <f t="shared" si="6"/>
        <v/>
      </c>
      <c r="H44" s="29"/>
      <c r="I44" s="197" t="e">
        <f t="shared" si="7"/>
        <v>#VALUE!</v>
      </c>
      <c r="J44" s="236"/>
      <c r="K44" s="236"/>
    </row>
    <row r="45" spans="2:11" ht="20.100000000000001" customHeight="1" x14ac:dyDescent="0.2">
      <c r="B45" s="29"/>
      <c r="C45" s="30"/>
      <c r="D45" s="32"/>
      <c r="E45" s="33"/>
      <c r="F45" s="84" t="str">
        <f t="shared" si="5"/>
        <v/>
      </c>
      <c r="G45" s="83" t="str">
        <f t="shared" si="6"/>
        <v/>
      </c>
      <c r="H45" s="29"/>
      <c r="I45" s="197" t="e">
        <f t="shared" si="7"/>
        <v>#VALUE!</v>
      </c>
      <c r="J45" s="236"/>
      <c r="K45" s="236"/>
    </row>
    <row r="46" spans="2:11" ht="20.100000000000001" customHeight="1" x14ac:dyDescent="0.2">
      <c r="B46" s="29"/>
      <c r="C46" s="30"/>
      <c r="D46" s="32"/>
      <c r="E46" s="33"/>
      <c r="F46" s="84" t="str">
        <f t="shared" si="5"/>
        <v/>
      </c>
      <c r="G46" s="83" t="str">
        <f t="shared" si="6"/>
        <v/>
      </c>
      <c r="H46" s="29"/>
      <c r="I46" s="197" t="e">
        <f t="shared" si="7"/>
        <v>#VALUE!</v>
      </c>
      <c r="J46" s="236"/>
      <c r="K46" s="236"/>
    </row>
    <row r="47" spans="2:11" ht="20.100000000000001" customHeight="1" x14ac:dyDescent="0.2">
      <c r="B47" s="29"/>
      <c r="C47" s="30"/>
      <c r="D47" s="32"/>
      <c r="E47" s="33"/>
      <c r="F47" s="84" t="str">
        <f t="shared" si="5"/>
        <v/>
      </c>
      <c r="G47" s="83" t="str">
        <f t="shared" si="6"/>
        <v/>
      </c>
      <c r="H47" s="29"/>
      <c r="I47" s="197" t="e">
        <f t="shared" si="7"/>
        <v>#VALUE!</v>
      </c>
      <c r="J47" s="236"/>
      <c r="K47" s="236"/>
    </row>
    <row r="48" spans="2:11" ht="20.100000000000001" customHeight="1" x14ac:dyDescent="0.2">
      <c r="B48" s="29"/>
      <c r="C48" s="30"/>
      <c r="D48" s="32"/>
      <c r="E48" s="33"/>
      <c r="F48" s="84" t="str">
        <f t="shared" si="5"/>
        <v/>
      </c>
      <c r="G48" s="83" t="str">
        <f t="shared" si="6"/>
        <v/>
      </c>
      <c r="H48" s="29"/>
      <c r="I48" s="197" t="e">
        <f t="shared" si="7"/>
        <v>#VALUE!</v>
      </c>
      <c r="J48" s="236"/>
      <c r="K48" s="236"/>
    </row>
    <row r="49" spans="2:11" ht="20.100000000000001" customHeight="1" x14ac:dyDescent="0.2">
      <c r="B49" s="29"/>
      <c r="C49" s="30"/>
      <c r="D49" s="32"/>
      <c r="E49" s="33"/>
      <c r="F49" s="84" t="str">
        <f t="shared" si="5"/>
        <v/>
      </c>
      <c r="G49" s="83" t="str">
        <f t="shared" si="6"/>
        <v/>
      </c>
      <c r="H49" s="29"/>
      <c r="I49" s="197" t="e">
        <f t="shared" si="7"/>
        <v>#VALUE!</v>
      </c>
      <c r="J49" s="236"/>
      <c r="K49" s="236"/>
    </row>
    <row r="50" spans="2:11" ht="20.100000000000001" customHeight="1" x14ac:dyDescent="0.2">
      <c r="B50" s="29"/>
      <c r="C50" s="30"/>
      <c r="D50" s="32"/>
      <c r="E50" s="33"/>
      <c r="F50" s="84" t="str">
        <f t="shared" si="5"/>
        <v/>
      </c>
      <c r="G50" s="83" t="str">
        <f t="shared" si="6"/>
        <v/>
      </c>
      <c r="H50" s="29"/>
      <c r="I50" s="197" t="e">
        <f t="shared" si="7"/>
        <v>#VALUE!</v>
      </c>
      <c r="J50" s="236"/>
      <c r="K50" s="236"/>
    </row>
    <row r="51" spans="2:11" ht="20.100000000000001" customHeight="1" x14ac:dyDescent="0.2">
      <c r="B51" s="29"/>
      <c r="C51" s="30"/>
      <c r="D51" s="32"/>
      <c r="E51" s="33"/>
      <c r="F51" s="84" t="str">
        <f t="shared" si="5"/>
        <v/>
      </c>
      <c r="G51" s="83" t="str">
        <f t="shared" si="6"/>
        <v/>
      </c>
      <c r="H51" s="29"/>
      <c r="I51" s="197" t="e">
        <f t="shared" si="7"/>
        <v>#VALUE!</v>
      </c>
      <c r="J51" s="236"/>
      <c r="K51" s="236"/>
    </row>
    <row r="52" spans="2:11" ht="20.100000000000001" customHeight="1" x14ac:dyDescent="0.2">
      <c r="B52" s="29"/>
      <c r="C52" s="30"/>
      <c r="D52" s="32"/>
      <c r="E52" s="33"/>
      <c r="F52" s="84" t="str">
        <f t="shared" si="5"/>
        <v/>
      </c>
      <c r="G52" s="83" t="str">
        <f t="shared" si="6"/>
        <v/>
      </c>
      <c r="H52" s="29"/>
      <c r="I52" s="197" t="e">
        <f t="shared" si="7"/>
        <v>#VALUE!</v>
      </c>
      <c r="J52" s="236"/>
      <c r="K52" s="236"/>
    </row>
    <row r="53" spans="2:11" ht="13.5" thickBot="1" x14ac:dyDescent="0.25">
      <c r="I53" s="180"/>
    </row>
    <row r="54" spans="2:11" ht="24.95" customHeight="1" thickBot="1" x14ac:dyDescent="0.25">
      <c r="B54" s="242" t="s">
        <v>41</v>
      </c>
      <c r="C54" s="243"/>
      <c r="D54" s="243"/>
      <c r="E54" s="243"/>
      <c r="F54" s="82">
        <f>SUM(F33:F52)</f>
        <v>0</v>
      </c>
      <c r="H54" s="181">
        <f t="shared" ref="H54:I54" si="8">SUM(H33:H52)</f>
        <v>0</v>
      </c>
      <c r="I54" s="181" t="e">
        <f t="shared" si="8"/>
        <v>#VALUE!</v>
      </c>
    </row>
    <row r="56" spans="2:11" ht="60" customHeight="1" x14ac:dyDescent="0.2">
      <c r="B56" s="110" t="s">
        <v>42</v>
      </c>
      <c r="C56" s="110" t="s">
        <v>200</v>
      </c>
      <c r="D56" s="110" t="s">
        <v>201</v>
      </c>
      <c r="E56" s="110" t="s">
        <v>208</v>
      </c>
      <c r="F56" s="110" t="s">
        <v>209</v>
      </c>
      <c r="G56" s="110" t="s">
        <v>44</v>
      </c>
    </row>
    <row r="57" spans="2:11" ht="20.100000000000001" customHeight="1" x14ac:dyDescent="0.2">
      <c r="B57" s="35" t="s">
        <v>45</v>
      </c>
      <c r="C57" s="8">
        <f>$F$29*G57</f>
        <v>0</v>
      </c>
      <c r="D57" s="8"/>
      <c r="E57" s="198">
        <f>+C57-D57</f>
        <v>0</v>
      </c>
      <c r="F57" s="8"/>
      <c r="G57" s="36">
        <v>7.6499999999999999E-2</v>
      </c>
      <c r="H57" s="39" t="s">
        <v>46</v>
      </c>
    </row>
    <row r="58" spans="2:11" ht="20.100000000000001" customHeight="1" x14ac:dyDescent="0.2">
      <c r="B58" s="7" t="s">
        <v>47</v>
      </c>
      <c r="C58" s="8">
        <f t="shared" ref="C58:C71" si="9">$F$29*G58</f>
        <v>0</v>
      </c>
      <c r="D58" s="8"/>
      <c r="E58" s="198">
        <f t="shared" ref="E58:E71" si="10">+C58-D58</f>
        <v>0</v>
      </c>
      <c r="F58" s="8"/>
      <c r="G58" s="36"/>
    </row>
    <row r="59" spans="2:11" ht="20.100000000000001" customHeight="1" x14ac:dyDescent="0.2">
      <c r="B59" s="35" t="s">
        <v>48</v>
      </c>
      <c r="C59" s="8">
        <f t="shared" si="9"/>
        <v>0</v>
      </c>
      <c r="D59" s="8"/>
      <c r="E59" s="198">
        <f t="shared" si="10"/>
        <v>0</v>
      </c>
      <c r="F59" s="8"/>
      <c r="G59" s="36"/>
    </row>
    <row r="60" spans="2:11" ht="20.100000000000001" customHeight="1" x14ac:dyDescent="0.2">
      <c r="B60" s="35" t="s">
        <v>49</v>
      </c>
      <c r="C60" s="8">
        <f t="shared" si="9"/>
        <v>0</v>
      </c>
      <c r="D60" s="8"/>
      <c r="E60" s="198">
        <f t="shared" si="10"/>
        <v>0</v>
      </c>
      <c r="F60" s="8"/>
      <c r="G60" s="36"/>
    </row>
    <row r="61" spans="2:11" ht="20.100000000000001" customHeight="1" x14ac:dyDescent="0.2">
      <c r="B61" s="35" t="s">
        <v>50</v>
      </c>
      <c r="C61" s="8">
        <f t="shared" si="9"/>
        <v>0</v>
      </c>
      <c r="D61" s="8"/>
      <c r="E61" s="198">
        <f t="shared" si="10"/>
        <v>0</v>
      </c>
      <c r="F61" s="8"/>
      <c r="G61" s="36"/>
    </row>
    <row r="62" spans="2:11" ht="20.100000000000001" customHeight="1" x14ac:dyDescent="0.2">
      <c r="B62" s="35" t="s">
        <v>51</v>
      </c>
      <c r="C62" s="8">
        <f t="shared" si="9"/>
        <v>0</v>
      </c>
      <c r="D62" s="8"/>
      <c r="E62" s="198">
        <f t="shared" si="10"/>
        <v>0</v>
      </c>
      <c r="F62" s="8"/>
      <c r="G62" s="36"/>
    </row>
    <row r="63" spans="2:11" ht="20.100000000000001" customHeight="1" x14ac:dyDescent="0.2">
      <c r="B63" s="35" t="s">
        <v>52</v>
      </c>
      <c r="C63" s="8">
        <f t="shared" si="9"/>
        <v>0</v>
      </c>
      <c r="D63" s="8"/>
      <c r="E63" s="198">
        <f t="shared" si="10"/>
        <v>0</v>
      </c>
      <c r="F63" s="8"/>
      <c r="G63" s="36"/>
    </row>
    <row r="64" spans="2:11" ht="20.100000000000001" customHeight="1" x14ac:dyDescent="0.2">
      <c r="B64" s="7" t="s">
        <v>53</v>
      </c>
      <c r="C64" s="8">
        <f t="shared" si="9"/>
        <v>0</v>
      </c>
      <c r="D64" s="8"/>
      <c r="E64" s="198">
        <f t="shared" si="10"/>
        <v>0</v>
      </c>
      <c r="F64" s="8"/>
      <c r="G64" s="36"/>
    </row>
    <row r="65" spans="2:10" ht="20.100000000000001" customHeight="1" x14ac:dyDescent="0.2">
      <c r="B65" s="7" t="s">
        <v>54</v>
      </c>
      <c r="C65" s="8">
        <f t="shared" si="9"/>
        <v>0</v>
      </c>
      <c r="D65" s="8"/>
      <c r="E65" s="198">
        <f t="shared" si="10"/>
        <v>0</v>
      </c>
      <c r="F65" s="8"/>
      <c r="G65" s="36"/>
    </row>
    <row r="66" spans="2:10" ht="20.100000000000001" customHeight="1" x14ac:dyDescent="0.2">
      <c r="B66" s="7" t="s">
        <v>55</v>
      </c>
      <c r="C66" s="8">
        <f t="shared" si="9"/>
        <v>0</v>
      </c>
      <c r="D66" s="8"/>
      <c r="E66" s="198">
        <f t="shared" si="10"/>
        <v>0</v>
      </c>
      <c r="F66" s="8"/>
      <c r="G66" s="36"/>
    </row>
    <row r="67" spans="2:10" ht="20.100000000000001" customHeight="1" x14ac:dyDescent="0.2">
      <c r="B67" s="7" t="s">
        <v>56</v>
      </c>
      <c r="C67" s="8">
        <f t="shared" si="9"/>
        <v>0</v>
      </c>
      <c r="D67" s="8"/>
      <c r="E67" s="198">
        <f t="shared" si="10"/>
        <v>0</v>
      </c>
      <c r="F67" s="8"/>
      <c r="G67" s="36"/>
    </row>
    <row r="68" spans="2:10" ht="20.100000000000001" customHeight="1" x14ac:dyDescent="0.2">
      <c r="B68" s="7" t="s">
        <v>57</v>
      </c>
      <c r="C68" s="8">
        <f t="shared" si="9"/>
        <v>0</v>
      </c>
      <c r="D68" s="8"/>
      <c r="E68" s="198">
        <f t="shared" si="10"/>
        <v>0</v>
      </c>
      <c r="F68" s="8"/>
      <c r="G68" s="36"/>
    </row>
    <row r="69" spans="2:10" ht="20.100000000000001" customHeight="1" x14ac:dyDescent="0.2">
      <c r="B69" s="7" t="s">
        <v>58</v>
      </c>
      <c r="C69" s="8">
        <f t="shared" si="9"/>
        <v>0</v>
      </c>
      <c r="D69" s="8"/>
      <c r="E69" s="198">
        <f t="shared" si="10"/>
        <v>0</v>
      </c>
      <c r="F69" s="8"/>
      <c r="G69" s="36"/>
    </row>
    <row r="70" spans="2:10" ht="20.100000000000001" customHeight="1" x14ac:dyDescent="0.2">
      <c r="B70" s="7" t="s">
        <v>59</v>
      </c>
      <c r="C70" s="8">
        <f t="shared" si="9"/>
        <v>0</v>
      </c>
      <c r="D70" s="8"/>
      <c r="E70" s="198">
        <f t="shared" si="10"/>
        <v>0</v>
      </c>
      <c r="F70" s="8"/>
      <c r="G70" s="36"/>
    </row>
    <row r="71" spans="2:10" ht="20.100000000000001" customHeight="1" x14ac:dyDescent="0.25">
      <c r="B71" s="37" t="s">
        <v>60</v>
      </c>
      <c r="C71" s="38">
        <f t="shared" si="9"/>
        <v>0</v>
      </c>
      <c r="D71" s="38"/>
      <c r="E71" s="198">
        <f t="shared" si="10"/>
        <v>0</v>
      </c>
      <c r="F71" s="199"/>
      <c r="G71" s="81">
        <f>+SUM(G57:G70)</f>
        <v>7.6499999999999999E-2</v>
      </c>
      <c r="H71" s="151"/>
      <c r="I71" s="151"/>
      <c r="J71" s="151"/>
    </row>
    <row r="72" spans="2:10" ht="13.5" thickBot="1" x14ac:dyDescent="0.25"/>
    <row r="73" spans="2:10" ht="24.95" customHeight="1" x14ac:dyDescent="0.2">
      <c r="B73" s="1" t="s">
        <v>61</v>
      </c>
      <c r="C73" s="248" t="e">
        <f>+SUM(C75,C77)</f>
        <v>#VALUE!</v>
      </c>
      <c r="D73" s="249"/>
      <c r="E73" s="80"/>
      <c r="F73" s="28"/>
    </row>
    <row r="74" spans="2:10" ht="5.0999999999999996" customHeight="1" x14ac:dyDescent="0.2">
      <c r="B74" s="2"/>
      <c r="C74" s="79"/>
      <c r="D74" s="78"/>
    </row>
    <row r="75" spans="2:10" ht="24.95" customHeight="1" x14ac:dyDescent="0.2">
      <c r="B75" s="4" t="s">
        <v>62</v>
      </c>
      <c r="C75" s="250" t="e">
        <f>+SUM(K29,I54)</f>
        <v>#VALUE!</v>
      </c>
      <c r="D75" s="251"/>
      <c r="E75" s="80"/>
      <c r="F75" s="28"/>
    </row>
    <row r="76" spans="2:10" ht="5.0999999999999996" customHeight="1" x14ac:dyDescent="0.2">
      <c r="B76" s="2"/>
      <c r="C76" s="79"/>
      <c r="D76" s="78"/>
    </row>
    <row r="77" spans="2:10" ht="24.95" customHeight="1" thickBot="1" x14ac:dyDescent="0.25">
      <c r="B77" s="5" t="s">
        <v>63</v>
      </c>
      <c r="C77" s="252">
        <f>E71</f>
        <v>0</v>
      </c>
      <c r="D77" s="253"/>
    </row>
    <row r="78" spans="2:10" ht="13.5" thickBot="1" x14ac:dyDescent="0.25"/>
    <row r="79" spans="2:10" ht="24.95" customHeight="1" x14ac:dyDescent="0.2">
      <c r="B79" s="1" t="s">
        <v>64</v>
      </c>
      <c r="C79" s="244" t="e">
        <f>+SUM(G33:G52,I12:I27)</f>
        <v>#VALUE!</v>
      </c>
      <c r="D79" s="245"/>
    </row>
    <row r="80" spans="2:10" ht="5.0999999999999996" customHeight="1" x14ac:dyDescent="0.2">
      <c r="B80" s="2"/>
      <c r="C80" s="79"/>
      <c r="D80" s="78"/>
    </row>
    <row r="81" spans="2:4" ht="24.95" customHeight="1" thickBot="1" x14ac:dyDescent="0.25">
      <c r="B81" s="5" t="s">
        <v>64</v>
      </c>
      <c r="C81" s="246">
        <f>COUNT(I12:I27,G33:G52)</f>
        <v>0</v>
      </c>
      <c r="D81" s="247"/>
    </row>
  </sheetData>
  <mergeCells count="30">
    <mergeCell ref="B54:E54"/>
    <mergeCell ref="C79:D79"/>
    <mergeCell ref="C81:D81"/>
    <mergeCell ref="C73:D73"/>
    <mergeCell ref="C75:D75"/>
    <mergeCell ref="C77:D77"/>
    <mergeCell ref="J31:K31"/>
    <mergeCell ref="J32:K32"/>
    <mergeCell ref="J33:K33"/>
    <mergeCell ref="J34:K34"/>
    <mergeCell ref="C6:F6"/>
    <mergeCell ref="B29:E29"/>
    <mergeCell ref="J35:K35"/>
    <mergeCell ref="J36:K36"/>
    <mergeCell ref="J37:K37"/>
    <mergeCell ref="J38:K38"/>
    <mergeCell ref="J39:K39"/>
    <mergeCell ref="J40:K40"/>
    <mergeCell ref="J41:K41"/>
    <mergeCell ref="J42:K42"/>
    <mergeCell ref="J43:K43"/>
    <mergeCell ref="J44:K44"/>
    <mergeCell ref="J50:K50"/>
    <mergeCell ref="J51:K51"/>
    <mergeCell ref="J52:K52"/>
    <mergeCell ref="J45:K45"/>
    <mergeCell ref="J46:K46"/>
    <mergeCell ref="J47:K47"/>
    <mergeCell ref="J48:K48"/>
    <mergeCell ref="J49:K49"/>
  </mergeCells>
  <conditionalFormatting sqref="G71">
    <cfRule type="cellIs" dxfId="1" priority="1" operator="greaterThan">
      <formula>0.35</formula>
    </cfRule>
  </conditionalFormatting>
  <pageMargins left="0.7" right="0.7" top="0.75" bottom="0.75" header="0.3" footer="0.3"/>
  <pageSetup scale="75" fitToHeight="0" orientation="landscape" r:id="rId1"/>
  <headerFooter>
    <oddHeader>&amp;L&amp;G</oddHeader>
    <oddFooter>&amp;C&amp;P of &amp;N</oddFooter>
  </headerFooter>
  <rowBreaks count="2" manualBreakCount="2">
    <brk id="29" max="16383" man="1"/>
    <brk id="54" max="8" man="1"/>
  </rowBreaks>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3142D-A1E9-4FA9-B18B-E70893062BD3}">
  <dimension ref="A2:G75"/>
  <sheetViews>
    <sheetView showGridLines="0" zoomScaleNormal="100" zoomScaleSheetLayoutView="75" workbookViewId="0">
      <selection activeCell="A2" sqref="A2"/>
    </sheetView>
  </sheetViews>
  <sheetFormatPr defaultColWidth="9.140625" defaultRowHeight="12.75" x14ac:dyDescent="0.2"/>
  <cols>
    <col min="1" max="1" width="47.5703125" style="26" customWidth="1"/>
    <col min="2" max="2" width="24.7109375" style="26" customWidth="1"/>
    <col min="3" max="3" width="37.7109375" style="26" customWidth="1"/>
    <col min="4" max="4" width="22.42578125" style="26" customWidth="1"/>
    <col min="5" max="5" width="37.42578125" style="26" customWidth="1"/>
    <col min="6" max="6" width="11.140625" style="26" customWidth="1"/>
    <col min="7" max="16384" width="9.140625" style="26"/>
  </cols>
  <sheetData>
    <row r="2" spans="1:7" ht="15" x14ac:dyDescent="0.25">
      <c r="A2" s="70" t="s">
        <v>15</v>
      </c>
      <c r="B2" s="132"/>
      <c r="C2" s="132"/>
      <c r="D2" s="132"/>
      <c r="E2" s="132"/>
      <c r="F2" s="132"/>
    </row>
    <row r="3" spans="1:7" ht="15" x14ac:dyDescent="0.25">
      <c r="A3" s="70" t="s">
        <v>199</v>
      </c>
      <c r="B3" s="70"/>
      <c r="C3" s="70"/>
      <c r="D3" s="132"/>
      <c r="E3" s="132"/>
      <c r="F3" s="132"/>
    </row>
    <row r="4" spans="1:7" ht="15" x14ac:dyDescent="0.25">
      <c r="A4" s="151" t="s">
        <v>19</v>
      </c>
      <c r="B4" s="69"/>
      <c r="C4" s="69"/>
      <c r="D4" s="132"/>
      <c r="E4" s="132"/>
      <c r="F4" s="132"/>
    </row>
    <row r="5" spans="1:7" x14ac:dyDescent="0.2">
      <c r="A5" s="273"/>
      <c r="B5" s="274"/>
      <c r="C5" s="274"/>
      <c r="D5" s="274"/>
      <c r="E5" s="274"/>
      <c r="F5" s="274"/>
    </row>
    <row r="6" spans="1:7" ht="20.100000000000001" customHeight="1" x14ac:dyDescent="0.2">
      <c r="A6" s="111" t="s">
        <v>16</v>
      </c>
      <c r="B6" s="279" t="str" cm="1">
        <f t="array" ref="B6">IF(Summary!C6:C6=0,"",Summary!C6:C6)</f>
        <v/>
      </c>
      <c r="C6" s="280"/>
      <c r="D6" s="280"/>
      <c r="E6" s="280"/>
      <c r="F6" s="281"/>
      <c r="G6" s="11"/>
    </row>
    <row r="7" spans="1:7" ht="5.0999999999999996" customHeight="1" x14ac:dyDescent="0.2">
      <c r="A7" s="112"/>
      <c r="B7" s="112"/>
      <c r="C7" s="112"/>
      <c r="F7" s="27"/>
    </row>
    <row r="8" spans="1:7" x14ac:dyDescent="0.2">
      <c r="A8" s="91"/>
      <c r="B8" s="91"/>
      <c r="C8" s="91"/>
      <c r="D8" s="91"/>
      <c r="E8" s="90"/>
      <c r="F8" s="90"/>
    </row>
    <row r="9" spans="1:7" x14ac:dyDescent="0.2">
      <c r="A9" s="148" t="s">
        <v>65</v>
      </c>
      <c r="B9" s="148"/>
      <c r="C9" s="148"/>
    </row>
    <row r="11" spans="1:7" ht="30" customHeight="1" x14ac:dyDescent="0.2">
      <c r="A11" s="149" t="s">
        <v>66</v>
      </c>
      <c r="B11" s="149" t="s">
        <v>200</v>
      </c>
      <c r="C11" s="149" t="s">
        <v>201</v>
      </c>
      <c r="D11" s="149" t="s">
        <v>205</v>
      </c>
      <c r="E11" s="149" t="s">
        <v>204</v>
      </c>
    </row>
    <row r="12" spans="1:7" ht="20.100000000000001" customHeight="1" x14ac:dyDescent="0.2">
      <c r="A12" s="13" t="s">
        <v>67</v>
      </c>
      <c r="B12" s="23"/>
      <c r="C12" s="23"/>
      <c r="D12" s="174" t="str">
        <f t="shared" ref="D12:D29" si="0">IF(B12-C12&lt;=0,"0", B12-C12)</f>
        <v>0</v>
      </c>
      <c r="E12" s="23"/>
    </row>
    <row r="13" spans="1:7" ht="20.100000000000001" customHeight="1" x14ac:dyDescent="0.2">
      <c r="A13" s="13" t="s">
        <v>68</v>
      </c>
      <c r="B13" s="23"/>
      <c r="C13" s="23"/>
      <c r="D13" s="174" t="str">
        <f t="shared" si="0"/>
        <v>0</v>
      </c>
      <c r="E13" s="23"/>
    </row>
    <row r="14" spans="1:7" ht="20.100000000000001" customHeight="1" x14ac:dyDescent="0.2">
      <c r="A14" s="13" t="s">
        <v>69</v>
      </c>
      <c r="B14" s="23"/>
      <c r="C14" s="23"/>
      <c r="D14" s="174" t="str">
        <f t="shared" si="0"/>
        <v>0</v>
      </c>
      <c r="E14" s="23"/>
    </row>
    <row r="15" spans="1:7" ht="20.100000000000001" customHeight="1" x14ac:dyDescent="0.2">
      <c r="A15" s="13" t="s">
        <v>70</v>
      </c>
      <c r="B15" s="23"/>
      <c r="C15" s="23"/>
      <c r="D15" s="174" t="str">
        <f t="shared" si="0"/>
        <v>0</v>
      </c>
      <c r="E15" s="23"/>
    </row>
    <row r="16" spans="1:7" ht="20.100000000000001" customHeight="1" x14ac:dyDescent="0.2">
      <c r="A16" s="13" t="s">
        <v>71</v>
      </c>
      <c r="B16" s="23"/>
      <c r="C16" s="23"/>
      <c r="D16" s="174" t="str">
        <f t="shared" si="0"/>
        <v>0</v>
      </c>
      <c r="E16" s="23"/>
    </row>
    <row r="17" spans="1:5" ht="20.100000000000001" customHeight="1" x14ac:dyDescent="0.2">
      <c r="A17" s="13" t="s">
        <v>72</v>
      </c>
      <c r="B17" s="23"/>
      <c r="C17" s="23"/>
      <c r="D17" s="174" t="str">
        <f t="shared" si="0"/>
        <v>0</v>
      </c>
      <c r="E17" s="23"/>
    </row>
    <row r="18" spans="1:5" ht="20.100000000000001" customHeight="1" x14ac:dyDescent="0.2">
      <c r="A18" s="13" t="s">
        <v>73</v>
      </c>
      <c r="B18" s="23"/>
      <c r="C18" s="23"/>
      <c r="D18" s="174" t="str">
        <f t="shared" si="0"/>
        <v>0</v>
      </c>
      <c r="E18" s="23"/>
    </row>
    <row r="19" spans="1:5" ht="20.100000000000001" customHeight="1" x14ac:dyDescent="0.2">
      <c r="A19" s="13" t="s">
        <v>74</v>
      </c>
      <c r="B19" s="23"/>
      <c r="C19" s="23"/>
      <c r="D19" s="174" t="str">
        <f t="shared" si="0"/>
        <v>0</v>
      </c>
      <c r="E19" s="23"/>
    </row>
    <row r="20" spans="1:5" ht="20.100000000000001" customHeight="1" x14ac:dyDescent="0.2">
      <c r="A20" s="13" t="s">
        <v>75</v>
      </c>
      <c r="B20" s="23"/>
      <c r="C20" s="23"/>
      <c r="D20" s="174" t="str">
        <f t="shared" si="0"/>
        <v>0</v>
      </c>
      <c r="E20" s="23"/>
    </row>
    <row r="21" spans="1:5" ht="20.100000000000001" customHeight="1" x14ac:dyDescent="0.2">
      <c r="A21" s="13" t="s">
        <v>76</v>
      </c>
      <c r="B21" s="23"/>
      <c r="C21" s="23"/>
      <c r="D21" s="174" t="str">
        <f t="shared" si="0"/>
        <v>0</v>
      </c>
      <c r="E21" s="23"/>
    </row>
    <row r="22" spans="1:5" ht="20.100000000000001" customHeight="1" x14ac:dyDescent="0.2">
      <c r="A22" s="13" t="s">
        <v>77</v>
      </c>
      <c r="B22" s="23"/>
      <c r="C22" s="23"/>
      <c r="D22" s="174" t="str">
        <f t="shared" si="0"/>
        <v>0</v>
      </c>
      <c r="E22" s="23"/>
    </row>
    <row r="23" spans="1:5" ht="20.100000000000001" customHeight="1" x14ac:dyDescent="0.2">
      <c r="A23" s="13" t="s">
        <v>78</v>
      </c>
      <c r="B23" s="23"/>
      <c r="C23" s="23"/>
      <c r="D23" s="174" t="str">
        <f t="shared" si="0"/>
        <v>0</v>
      </c>
      <c r="E23" s="23"/>
    </row>
    <row r="24" spans="1:5" ht="20.100000000000001" customHeight="1" x14ac:dyDescent="0.2">
      <c r="A24" s="13" t="s">
        <v>79</v>
      </c>
      <c r="B24" s="23"/>
      <c r="C24" s="23"/>
      <c r="D24" s="174" t="str">
        <f t="shared" si="0"/>
        <v>0</v>
      </c>
      <c r="E24" s="23"/>
    </row>
    <row r="25" spans="1:5" ht="20.100000000000001" customHeight="1" x14ac:dyDescent="0.2">
      <c r="A25" s="13" t="s">
        <v>80</v>
      </c>
      <c r="B25" s="23"/>
      <c r="C25" s="23"/>
      <c r="D25" s="174" t="str">
        <f t="shared" si="0"/>
        <v>0</v>
      </c>
      <c r="E25" s="23"/>
    </row>
    <row r="26" spans="1:5" ht="20.100000000000001" customHeight="1" x14ac:dyDescent="0.2">
      <c r="A26" s="13" t="s">
        <v>81</v>
      </c>
      <c r="B26" s="23"/>
      <c r="C26" s="23"/>
      <c r="D26" s="174" t="str">
        <f t="shared" si="0"/>
        <v>0</v>
      </c>
      <c r="E26" s="23"/>
    </row>
    <row r="27" spans="1:5" ht="20.100000000000001" customHeight="1" x14ac:dyDescent="0.2">
      <c r="A27" s="13" t="s">
        <v>82</v>
      </c>
      <c r="B27" s="23"/>
      <c r="C27" s="23"/>
      <c r="D27" s="174" t="str">
        <f t="shared" si="0"/>
        <v>0</v>
      </c>
      <c r="E27" s="23"/>
    </row>
    <row r="28" spans="1:5" ht="20.100000000000001" customHeight="1" x14ac:dyDescent="0.2">
      <c r="A28" s="13" t="s">
        <v>83</v>
      </c>
      <c r="B28" s="23"/>
      <c r="C28" s="23"/>
      <c r="D28" s="174" t="str">
        <f t="shared" si="0"/>
        <v>0</v>
      </c>
      <c r="E28" s="23"/>
    </row>
    <row r="29" spans="1:5" ht="20.100000000000001" customHeight="1" x14ac:dyDescent="0.2">
      <c r="A29" s="13" t="s">
        <v>156</v>
      </c>
      <c r="B29" s="23"/>
      <c r="C29" s="23"/>
      <c r="D29" s="174" t="str">
        <f t="shared" si="0"/>
        <v>0</v>
      </c>
      <c r="E29" s="23"/>
    </row>
    <row r="30" spans="1:5" ht="5.0999999999999996" customHeight="1" x14ac:dyDescent="0.2">
      <c r="A30" s="237"/>
      <c r="B30" s="237"/>
      <c r="C30" s="237"/>
      <c r="D30" s="237"/>
    </row>
    <row r="31" spans="1:5" ht="13.5" thickBot="1" x14ac:dyDescent="0.25">
      <c r="A31" s="89"/>
      <c r="B31" s="89"/>
      <c r="C31" s="89"/>
      <c r="D31" s="89"/>
    </row>
    <row r="32" spans="1:5" ht="20.100000000000001" customHeight="1" thickBot="1" x14ac:dyDescent="0.25">
      <c r="A32" s="15" t="s">
        <v>84</v>
      </c>
      <c r="B32" s="179">
        <f t="shared" ref="B32:C32" si="1">SUM(B12:B29)</f>
        <v>0</v>
      </c>
      <c r="C32" s="179">
        <f t="shared" si="1"/>
        <v>0</v>
      </c>
      <c r="D32" s="18">
        <f>SUM(D12:D29)</f>
        <v>0</v>
      </c>
    </row>
    <row r="35" spans="1:5" x14ac:dyDescent="0.2">
      <c r="A35" s="148" t="s">
        <v>85</v>
      </c>
      <c r="B35" s="148"/>
      <c r="C35" s="148"/>
    </row>
    <row r="37" spans="1:5" ht="33.75" customHeight="1" x14ac:dyDescent="0.2">
      <c r="A37" s="149" t="s">
        <v>86</v>
      </c>
      <c r="B37" s="149" t="s">
        <v>200</v>
      </c>
      <c r="C37" s="149" t="s">
        <v>201</v>
      </c>
      <c r="D37" s="149" t="s">
        <v>205</v>
      </c>
      <c r="E37" s="149" t="s">
        <v>204</v>
      </c>
    </row>
    <row r="38" spans="1:5" ht="20.100000000000001" customHeight="1" x14ac:dyDescent="0.2">
      <c r="A38" s="13" t="s">
        <v>87</v>
      </c>
      <c r="B38" s="23"/>
      <c r="C38" s="23"/>
      <c r="D38" s="174" t="str">
        <f t="shared" ref="D38:D46" si="2">IF(B38-C38&lt;=0,"0", B38-C38)</f>
        <v>0</v>
      </c>
      <c r="E38" s="23"/>
    </row>
    <row r="39" spans="1:5" ht="20.100000000000001" customHeight="1" x14ac:dyDescent="0.2">
      <c r="A39" s="13" t="s">
        <v>88</v>
      </c>
      <c r="B39" s="23"/>
      <c r="C39" s="23"/>
      <c r="D39" s="174" t="str">
        <f t="shared" si="2"/>
        <v>0</v>
      </c>
      <c r="E39" s="23"/>
    </row>
    <row r="40" spans="1:5" ht="20.100000000000001" customHeight="1" x14ac:dyDescent="0.2">
      <c r="A40" s="13" t="s">
        <v>89</v>
      </c>
      <c r="B40" s="23"/>
      <c r="C40" s="23"/>
      <c r="D40" s="174" t="str">
        <f t="shared" si="2"/>
        <v>0</v>
      </c>
      <c r="E40" s="23"/>
    </row>
    <row r="41" spans="1:5" ht="20.100000000000001" customHeight="1" x14ac:dyDescent="0.2">
      <c r="A41" s="13" t="s">
        <v>90</v>
      </c>
      <c r="B41" s="23"/>
      <c r="C41" s="23"/>
      <c r="D41" s="174" t="str">
        <f t="shared" si="2"/>
        <v>0</v>
      </c>
      <c r="E41" s="23"/>
    </row>
    <row r="42" spans="1:5" ht="20.100000000000001" customHeight="1" x14ac:dyDescent="0.2">
      <c r="A42" s="13" t="s">
        <v>91</v>
      </c>
      <c r="B42" s="23"/>
      <c r="C42" s="23"/>
      <c r="D42" s="174" t="str">
        <f t="shared" si="2"/>
        <v>0</v>
      </c>
      <c r="E42" s="23"/>
    </row>
    <row r="43" spans="1:5" ht="20.100000000000001" customHeight="1" x14ac:dyDescent="0.2">
      <c r="A43" s="13" t="s">
        <v>92</v>
      </c>
      <c r="B43" s="23"/>
      <c r="C43" s="23"/>
      <c r="D43" s="174" t="str">
        <f t="shared" si="2"/>
        <v>0</v>
      </c>
      <c r="E43" s="23"/>
    </row>
    <row r="44" spans="1:5" ht="20.100000000000001" customHeight="1" x14ac:dyDescent="0.2">
      <c r="A44" s="13" t="s">
        <v>93</v>
      </c>
      <c r="B44" s="23"/>
      <c r="C44" s="23"/>
      <c r="D44" s="174" t="str">
        <f t="shared" si="2"/>
        <v>0</v>
      </c>
      <c r="E44" s="23"/>
    </row>
    <row r="45" spans="1:5" ht="20.100000000000001" customHeight="1" x14ac:dyDescent="0.2">
      <c r="A45" s="13" t="s">
        <v>94</v>
      </c>
      <c r="B45" s="23"/>
      <c r="C45" s="23"/>
      <c r="D45" s="174" t="str">
        <f t="shared" si="2"/>
        <v>0</v>
      </c>
      <c r="E45" s="23"/>
    </row>
    <row r="46" spans="1:5" ht="20.100000000000001" customHeight="1" x14ac:dyDescent="0.2">
      <c r="A46" s="13" t="s">
        <v>95</v>
      </c>
      <c r="B46" s="23"/>
      <c r="C46" s="23"/>
      <c r="D46" s="174" t="str">
        <f t="shared" si="2"/>
        <v>0</v>
      </c>
      <c r="E46" s="23"/>
    </row>
    <row r="47" spans="1:5" ht="5.0999999999999996" customHeight="1" x14ac:dyDescent="0.2">
      <c r="A47" s="237"/>
      <c r="B47" s="278"/>
      <c r="C47" s="278"/>
      <c r="D47" s="278"/>
    </row>
    <row r="48" spans="1:5" ht="13.5" thickBot="1" x14ac:dyDescent="0.25"/>
    <row r="49" spans="1:5" ht="20.100000000000001" customHeight="1" thickBot="1" x14ac:dyDescent="0.25">
      <c r="A49" s="150" t="s">
        <v>96</v>
      </c>
      <c r="B49" s="150">
        <f t="shared" ref="B49:C49" si="3">SUM(B38:B46)</f>
        <v>0</v>
      </c>
      <c r="C49" s="150">
        <f t="shared" si="3"/>
        <v>0</v>
      </c>
      <c r="D49" s="18">
        <f>SUM(D38:D46)</f>
        <v>0</v>
      </c>
    </row>
    <row r="52" spans="1:5" x14ac:dyDescent="0.2">
      <c r="A52" s="148" t="s">
        <v>97</v>
      </c>
      <c r="B52" s="148"/>
      <c r="C52" s="148"/>
    </row>
    <row r="54" spans="1:5" ht="33.75" customHeight="1" x14ac:dyDescent="0.2">
      <c r="A54" s="149" t="s">
        <v>98</v>
      </c>
      <c r="B54" s="149" t="s">
        <v>200</v>
      </c>
      <c r="C54" s="149" t="s">
        <v>201</v>
      </c>
      <c r="D54" s="149" t="s">
        <v>205</v>
      </c>
      <c r="E54" s="149" t="s">
        <v>204</v>
      </c>
    </row>
    <row r="55" spans="1:5" ht="20.100000000000001" customHeight="1" x14ac:dyDescent="0.2">
      <c r="A55" s="13" t="s">
        <v>99</v>
      </c>
      <c r="B55" s="23"/>
      <c r="C55" s="23"/>
      <c r="D55" s="174" t="str">
        <f t="shared" ref="D55:D58" si="4">IF(B55-C55&lt;=0,"0", B55-C55)</f>
        <v>0</v>
      </c>
      <c r="E55" s="23"/>
    </row>
    <row r="56" spans="1:5" ht="20.100000000000001" customHeight="1" x14ac:dyDescent="0.2">
      <c r="A56" s="13" t="s">
        <v>100</v>
      </c>
      <c r="B56" s="23"/>
      <c r="C56" s="23"/>
      <c r="D56" s="174" t="str">
        <f t="shared" si="4"/>
        <v>0</v>
      </c>
      <c r="E56" s="23"/>
    </row>
    <row r="57" spans="1:5" ht="20.100000000000001" customHeight="1" x14ac:dyDescent="0.2">
      <c r="A57" s="13" t="s">
        <v>101</v>
      </c>
      <c r="B57" s="23"/>
      <c r="C57" s="23"/>
      <c r="D57" s="174" t="str">
        <f t="shared" si="4"/>
        <v>0</v>
      </c>
      <c r="E57" s="23"/>
    </row>
    <row r="58" spans="1:5" ht="20.100000000000001" customHeight="1" x14ac:dyDescent="0.2">
      <c r="A58" s="13" t="s">
        <v>59</v>
      </c>
      <c r="B58" s="23"/>
      <c r="C58" s="23"/>
      <c r="D58" s="174" t="str">
        <f t="shared" si="4"/>
        <v>0</v>
      </c>
      <c r="E58" s="23"/>
    </row>
    <row r="59" spans="1:5" ht="5.0999999999999996" customHeight="1" x14ac:dyDescent="0.2">
      <c r="A59" s="237"/>
      <c r="B59" s="278"/>
      <c r="C59" s="278"/>
      <c r="D59" s="278"/>
    </row>
    <row r="60" spans="1:5" ht="13.5" thickBot="1" x14ac:dyDescent="0.25"/>
    <row r="61" spans="1:5" ht="20.100000000000001" customHeight="1" thickBot="1" x14ac:dyDescent="0.25">
      <c r="A61" s="150" t="s">
        <v>102</v>
      </c>
      <c r="B61" s="150">
        <f t="shared" ref="B61:C61" si="5">SUM(B55:B58)</f>
        <v>0</v>
      </c>
      <c r="C61" s="150">
        <f t="shared" si="5"/>
        <v>0</v>
      </c>
      <c r="D61" s="18">
        <f>SUM(D55:D58)</f>
        <v>0</v>
      </c>
    </row>
    <row r="64" spans="1:5" x14ac:dyDescent="0.2">
      <c r="A64" s="148" t="s">
        <v>103</v>
      </c>
      <c r="B64" s="148"/>
      <c r="C64" s="148"/>
    </row>
    <row r="66" spans="1:5" ht="34.5" customHeight="1" x14ac:dyDescent="0.2">
      <c r="A66" s="149" t="s">
        <v>104</v>
      </c>
      <c r="B66" s="149" t="s">
        <v>200</v>
      </c>
      <c r="C66" s="149" t="s">
        <v>201</v>
      </c>
      <c r="D66" s="149" t="s">
        <v>205</v>
      </c>
      <c r="E66" s="149" t="s">
        <v>204</v>
      </c>
    </row>
    <row r="67" spans="1:5" ht="20.100000000000001" customHeight="1" x14ac:dyDescent="0.2">
      <c r="A67" s="13" t="s">
        <v>105</v>
      </c>
      <c r="B67" s="23"/>
      <c r="C67" s="23"/>
      <c r="D67" s="174" t="str">
        <f t="shared" ref="D67:D69" si="6">IF(B67-C67&lt;=0,"0", B67-C67)</f>
        <v>0</v>
      </c>
      <c r="E67" s="23"/>
    </row>
    <row r="68" spans="1:5" ht="20.100000000000001" customHeight="1" x14ac:dyDescent="0.2">
      <c r="A68" s="13" t="s">
        <v>106</v>
      </c>
      <c r="B68" s="23"/>
      <c r="C68" s="23"/>
      <c r="D68" s="174" t="str">
        <f t="shared" si="6"/>
        <v>0</v>
      </c>
      <c r="E68" s="23"/>
    </row>
    <row r="69" spans="1:5" ht="20.100000000000001" customHeight="1" x14ac:dyDescent="0.2">
      <c r="A69" s="13" t="s">
        <v>107</v>
      </c>
      <c r="B69" s="23"/>
      <c r="C69" s="23"/>
      <c r="D69" s="174" t="str">
        <f t="shared" si="6"/>
        <v>0</v>
      </c>
      <c r="E69" s="23"/>
    </row>
    <row r="70" spans="1:5" ht="5.0999999999999996" customHeight="1" x14ac:dyDescent="0.2">
      <c r="A70" s="237"/>
      <c r="B70" s="278"/>
      <c r="C70" s="278"/>
      <c r="D70" s="278"/>
    </row>
    <row r="71" spans="1:5" ht="13.5" thickBot="1" x14ac:dyDescent="0.25"/>
    <row r="72" spans="1:5" ht="20.100000000000001" customHeight="1" thickBot="1" x14ac:dyDescent="0.25">
      <c r="A72" s="150" t="s">
        <v>108</v>
      </c>
      <c r="B72" s="150">
        <f t="shared" ref="B72:C72" si="7">SUM(B67:B69)</f>
        <v>0</v>
      </c>
      <c r="C72" s="150">
        <f t="shared" si="7"/>
        <v>0</v>
      </c>
      <c r="D72" s="18">
        <f>SUM(D67:D69)</f>
        <v>0</v>
      </c>
    </row>
    <row r="74" spans="1:5" ht="13.5" thickBot="1" x14ac:dyDescent="0.25"/>
    <row r="75" spans="1:5" ht="20.100000000000001" customHeight="1" thickBot="1" x14ac:dyDescent="0.25">
      <c r="A75" s="275" t="s">
        <v>221</v>
      </c>
      <c r="B75" s="276"/>
      <c r="C75" s="276"/>
      <c r="D75" s="277"/>
      <c r="E75" s="18">
        <f>D72+D61+D49+D32</f>
        <v>0</v>
      </c>
    </row>
  </sheetData>
  <mergeCells count="7">
    <mergeCell ref="A5:F5"/>
    <mergeCell ref="A75:D75"/>
    <mergeCell ref="A59:D59"/>
    <mergeCell ref="A70:D70"/>
    <mergeCell ref="A30:D30"/>
    <mergeCell ref="A47:D47"/>
    <mergeCell ref="B6:F6"/>
  </mergeCells>
  <printOptions horizontalCentered="1"/>
  <pageMargins left="0.7" right="0.7" top="0.75" bottom="0.75" header="0.3" footer="0.3"/>
  <pageSetup scale="71" fitToHeight="0" orientation="portrait" r:id="rId1"/>
  <headerFooter>
    <oddHeader>&amp;L&amp;G</oddHeader>
    <oddFooter>&amp;C&amp;P of &amp;N</oddFooter>
  </headerFooter>
  <rowBreaks count="2" manualBreakCount="2">
    <brk id="33" max="5" man="1"/>
    <brk id="62" max="16383" man="1"/>
  </rowBreaks>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1A965-608A-47E5-AA3C-D29E57F818D6}">
  <dimension ref="A2:G39"/>
  <sheetViews>
    <sheetView zoomScaleNormal="100" workbookViewId="0">
      <selection activeCell="A6" sqref="A6"/>
    </sheetView>
  </sheetViews>
  <sheetFormatPr defaultColWidth="9.140625" defaultRowHeight="14.25" x14ac:dyDescent="0.2"/>
  <cols>
    <col min="1" max="1" width="42.140625" style="113" customWidth="1"/>
    <col min="2" max="2" width="22.7109375" style="113" customWidth="1"/>
    <col min="3" max="3" width="33.42578125" style="113" customWidth="1"/>
    <col min="4" max="4" width="26.7109375" style="113" customWidth="1"/>
    <col min="5" max="5" width="37.28515625" style="113" customWidth="1"/>
    <col min="6" max="6" width="57.28515625" style="113" customWidth="1"/>
    <col min="7" max="16384" width="9.140625" style="113"/>
  </cols>
  <sheetData>
    <row r="2" spans="1:5" s="119" customFormat="1" ht="15" x14ac:dyDescent="0.25">
      <c r="A2" s="118" t="s">
        <v>15</v>
      </c>
      <c r="B2" s="120"/>
      <c r="C2" s="120"/>
      <c r="D2" s="120"/>
    </row>
    <row r="3" spans="1:5" s="119" customFormat="1" ht="15" x14ac:dyDescent="0.25">
      <c r="A3" s="70" t="s">
        <v>199</v>
      </c>
      <c r="B3" s="120"/>
      <c r="C3" s="120"/>
      <c r="D3" s="120"/>
    </row>
    <row r="4" spans="1:5" s="119" customFormat="1" ht="15" x14ac:dyDescent="0.25">
      <c r="A4" s="118" t="s">
        <v>158</v>
      </c>
      <c r="B4" s="120"/>
      <c r="C4" s="120"/>
      <c r="D4" s="120"/>
    </row>
    <row r="5" spans="1:5" s="119" customFormat="1" ht="12.75" x14ac:dyDescent="0.2">
      <c r="A5" s="122"/>
      <c r="B5" s="122"/>
      <c r="C5" s="122"/>
      <c r="D5" s="120"/>
    </row>
    <row r="6" spans="1:5" ht="21.75" customHeight="1" x14ac:dyDescent="0.2">
      <c r="A6" s="111" t="s">
        <v>16</v>
      </c>
      <c r="B6" s="279" t="str" cm="1">
        <f t="array" ref="B6">IF(Summary!C6:C6=0,"",Summary!C6:C6)</f>
        <v/>
      </c>
      <c r="C6" s="281"/>
      <c r="D6" s="120"/>
    </row>
    <row r="7" spans="1:5" ht="7.5" customHeight="1" x14ac:dyDescent="0.2">
      <c r="A7" s="112"/>
      <c r="D7" s="120"/>
    </row>
    <row r="8" spans="1:5" ht="15.75" customHeight="1" x14ac:dyDescent="0.2">
      <c r="A8" s="124"/>
      <c r="B8" s="124"/>
      <c r="C8" s="124"/>
      <c r="D8" s="120"/>
    </row>
    <row r="9" spans="1:5" x14ac:dyDescent="0.2">
      <c r="A9" s="124"/>
      <c r="B9" s="124"/>
      <c r="C9" s="124"/>
      <c r="D9" s="120"/>
    </row>
    <row r="10" spans="1:5" s="120" customFormat="1" ht="12.75" x14ac:dyDescent="0.2">
      <c r="A10" s="40" t="s">
        <v>112</v>
      </c>
    </row>
    <row r="11" spans="1:5" x14ac:dyDescent="0.2">
      <c r="A11" s="121" t="s">
        <v>113</v>
      </c>
      <c r="B11" s="287"/>
      <c r="C11" s="288"/>
      <c r="D11" s="120"/>
      <c r="E11" s="119"/>
    </row>
    <row r="12" spans="1:5" x14ac:dyDescent="0.2">
      <c r="A12" s="121" t="s">
        <v>114</v>
      </c>
      <c r="B12" s="287"/>
      <c r="C12" s="288"/>
      <c r="D12" s="120"/>
      <c r="E12" s="119"/>
    </row>
    <row r="13" spans="1:5" x14ac:dyDescent="0.2">
      <c r="A13" s="121" t="s">
        <v>115</v>
      </c>
      <c r="B13" s="287"/>
      <c r="C13" s="288"/>
      <c r="D13" s="120"/>
      <c r="E13" s="119"/>
    </row>
    <row r="14" spans="1:5" x14ac:dyDescent="0.2">
      <c r="A14" s="119"/>
      <c r="B14" s="119"/>
      <c r="C14" s="119"/>
      <c r="D14" s="120"/>
      <c r="E14" s="119"/>
    </row>
    <row r="15" spans="1:5" x14ac:dyDescent="0.2">
      <c r="A15" s="40" t="s">
        <v>116</v>
      </c>
      <c r="B15" s="119"/>
      <c r="C15" s="119"/>
      <c r="D15" s="119"/>
      <c r="E15" s="119"/>
    </row>
    <row r="16" spans="1:5" x14ac:dyDescent="0.2">
      <c r="A16" s="121" t="s">
        <v>117</v>
      </c>
      <c r="B16" s="282"/>
      <c r="C16" s="283"/>
      <c r="D16" s="119"/>
      <c r="E16" s="119"/>
    </row>
    <row r="17" spans="1:7" x14ac:dyDescent="0.2">
      <c r="A17" s="121" t="s">
        <v>118</v>
      </c>
      <c r="B17" s="282"/>
      <c r="C17" s="283"/>
      <c r="D17" s="119"/>
      <c r="E17" s="119"/>
    </row>
    <row r="18" spans="1:7" x14ac:dyDescent="0.2">
      <c r="A18" s="146" t="s">
        <v>119</v>
      </c>
      <c r="B18" s="282"/>
      <c r="C18" s="283"/>
      <c r="D18" s="119"/>
      <c r="E18" s="119"/>
    </row>
    <row r="19" spans="1:7" x14ac:dyDescent="0.2">
      <c r="A19" s="146" t="s">
        <v>120</v>
      </c>
      <c r="B19" s="282"/>
      <c r="C19" s="283"/>
    </row>
    <row r="20" spans="1:7" x14ac:dyDescent="0.2">
      <c r="A20" s="146" t="s">
        <v>121</v>
      </c>
      <c r="B20" s="282"/>
      <c r="C20" s="283"/>
    </row>
    <row r="21" spans="1:7" x14ac:dyDescent="0.2">
      <c r="A21" s="121" t="s">
        <v>122</v>
      </c>
      <c r="B21" s="282"/>
      <c r="C21" s="283"/>
    </row>
    <row r="22" spans="1:7" ht="15" x14ac:dyDescent="0.25">
      <c r="A22" s="121" t="s">
        <v>123</v>
      </c>
      <c r="B22" s="282"/>
      <c r="C22" s="283"/>
      <c r="D22" s="114"/>
      <c r="E22" s="115"/>
    </row>
    <row r="23" spans="1:7" ht="15" x14ac:dyDescent="0.25">
      <c r="A23" s="121" t="s">
        <v>124</v>
      </c>
      <c r="B23" s="282"/>
      <c r="C23" s="283"/>
      <c r="D23" s="114"/>
      <c r="E23" s="115"/>
    </row>
    <row r="24" spans="1:7" ht="15" x14ac:dyDescent="0.25">
      <c r="A24" s="121" t="s">
        <v>125</v>
      </c>
      <c r="B24" s="282"/>
      <c r="C24" s="283"/>
      <c r="D24" s="114"/>
      <c r="E24" s="115"/>
    </row>
    <row r="25" spans="1:7" ht="15" x14ac:dyDescent="0.25">
      <c r="A25" s="121" t="s">
        <v>126</v>
      </c>
      <c r="B25" s="282"/>
      <c r="C25" s="283"/>
      <c r="D25" s="114"/>
      <c r="E25" s="115"/>
    </row>
    <row r="26" spans="1:7" x14ac:dyDescent="0.2">
      <c r="A26" s="125"/>
      <c r="B26" s="124"/>
      <c r="C26" s="124"/>
    </row>
    <row r="27" spans="1:7" x14ac:dyDescent="0.2">
      <c r="A27" s="40" t="s">
        <v>127</v>
      </c>
      <c r="B27" s="120"/>
      <c r="C27" s="120"/>
    </row>
    <row r="28" spans="1:7" ht="30" customHeight="1" x14ac:dyDescent="0.25">
      <c r="A28" s="284" t="s">
        <v>128</v>
      </c>
      <c r="B28" s="285"/>
      <c r="C28" s="286"/>
      <c r="D28" s="114"/>
      <c r="E28" s="115"/>
    </row>
    <row r="29" spans="1:7" ht="15" x14ac:dyDescent="0.25">
      <c r="A29" s="126" t="s">
        <v>129</v>
      </c>
      <c r="B29" s="282"/>
      <c r="C29" s="283"/>
      <c r="D29" s="114"/>
      <c r="E29" s="115"/>
    </row>
    <row r="30" spans="1:7" ht="15" x14ac:dyDescent="0.25">
      <c r="A30" s="126" t="s">
        <v>130</v>
      </c>
      <c r="B30" s="282"/>
      <c r="C30" s="283"/>
      <c r="D30" s="114"/>
      <c r="E30" s="115"/>
    </row>
    <row r="31" spans="1:7" ht="15" x14ac:dyDescent="0.25">
      <c r="A31" s="124"/>
      <c r="B31" s="127"/>
      <c r="C31" s="127"/>
      <c r="D31" s="114"/>
      <c r="E31" s="115"/>
    </row>
    <row r="32" spans="1:7" ht="31.5" customHeight="1" x14ac:dyDescent="0.2">
      <c r="A32" s="149" t="s">
        <v>131</v>
      </c>
      <c r="B32" s="149" t="s">
        <v>200</v>
      </c>
      <c r="C32" s="149" t="s">
        <v>201</v>
      </c>
      <c r="D32" s="149" t="s">
        <v>205</v>
      </c>
      <c r="E32" s="149" t="s">
        <v>132</v>
      </c>
      <c r="F32" s="149" t="s">
        <v>204</v>
      </c>
      <c r="G32" s="116"/>
    </row>
    <row r="33" spans="1:7" s="171" customFormat="1" ht="13.5" x14ac:dyDescent="0.25">
      <c r="A33" s="226" t="s">
        <v>202</v>
      </c>
      <c r="B33" s="175">
        <v>1000</v>
      </c>
      <c r="C33" s="175">
        <v>500</v>
      </c>
      <c r="D33" s="176">
        <f>IF(B33-C33&lt;=0,"0", B33-C33)</f>
        <v>500</v>
      </c>
      <c r="E33" s="177"/>
      <c r="F33" s="178" t="s">
        <v>203</v>
      </c>
    </row>
    <row r="34" spans="1:7" x14ac:dyDescent="0.2">
      <c r="A34" s="123" t="s">
        <v>133</v>
      </c>
      <c r="B34" s="123"/>
      <c r="C34" s="123"/>
      <c r="D34" s="131"/>
      <c r="E34" s="128"/>
      <c r="F34" s="172"/>
      <c r="G34" s="117"/>
    </row>
    <row r="35" spans="1:7" x14ac:dyDescent="0.2">
      <c r="A35" s="123" t="s">
        <v>134</v>
      </c>
      <c r="B35" s="123"/>
      <c r="C35" s="123"/>
      <c r="D35" s="131"/>
      <c r="E35" s="129"/>
      <c r="F35" s="173"/>
      <c r="G35" s="117"/>
    </row>
    <row r="36" spans="1:7" ht="40.5" customHeight="1" x14ac:dyDescent="0.2">
      <c r="A36" s="123" t="s">
        <v>135</v>
      </c>
      <c r="B36" s="123"/>
      <c r="C36" s="123"/>
      <c r="D36" s="130">
        <f>D34*D35</f>
        <v>0</v>
      </c>
      <c r="E36" s="123" t="s">
        <v>136</v>
      </c>
      <c r="F36" s="123"/>
      <c r="G36" s="117"/>
    </row>
    <row r="37" spans="1:7" ht="15" x14ac:dyDescent="0.25">
      <c r="A37" s="127"/>
      <c r="B37" s="127"/>
      <c r="C37" s="127"/>
      <c r="D37" s="116"/>
      <c r="E37" s="114"/>
    </row>
    <row r="38" spans="1:7" ht="15" x14ac:dyDescent="0.25">
      <c r="A38" s="134"/>
      <c r="B38" s="127"/>
      <c r="C38" s="127"/>
      <c r="D38" s="116"/>
      <c r="E38" s="118"/>
    </row>
    <row r="39" spans="1:7" x14ac:dyDescent="0.2">
      <c r="D39" s="116"/>
    </row>
  </sheetData>
  <mergeCells count="17">
    <mergeCell ref="B6:C6"/>
    <mergeCell ref="B11:C11"/>
    <mergeCell ref="B12:C12"/>
    <mergeCell ref="B13:C13"/>
    <mergeCell ref="B16:C16"/>
    <mergeCell ref="B17:C17"/>
    <mergeCell ref="B18:C18"/>
    <mergeCell ref="B25:C25"/>
    <mergeCell ref="A28:C28"/>
    <mergeCell ref="B29:C29"/>
    <mergeCell ref="B30:C30"/>
    <mergeCell ref="B19:C19"/>
    <mergeCell ref="B20:C20"/>
    <mergeCell ref="B21:C21"/>
    <mergeCell ref="B22:C22"/>
    <mergeCell ref="B23:C23"/>
    <mergeCell ref="B24:C24"/>
  </mergeCells>
  <printOptions horizontalCentered="1"/>
  <pageMargins left="0.7" right="0.7" top="0.75" bottom="0.75" header="0.3" footer="0.3"/>
  <pageSetup scale="71" orientation="portrait" r:id="rId1"/>
  <headerFooter>
    <oddHeader>&amp;L&amp;G</oddHeader>
    <oddFooter>&amp;C&amp;P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5D46B5-0FD4-4692-BD95-CC6E92196A78}">
  <sheetPr>
    <pageSetUpPr fitToPage="1"/>
  </sheetPr>
  <dimension ref="A1:F37"/>
  <sheetViews>
    <sheetView zoomScaleNormal="100" workbookViewId="0">
      <selection activeCell="E5" sqref="E5"/>
    </sheetView>
  </sheetViews>
  <sheetFormatPr defaultColWidth="9.140625" defaultRowHeight="16.5" x14ac:dyDescent="0.3"/>
  <cols>
    <col min="1" max="1" width="16.7109375" style="152" customWidth="1"/>
    <col min="2" max="2" width="48.85546875" style="152" customWidth="1"/>
    <col min="3" max="3" width="22.42578125" style="152" bestFit="1" customWidth="1"/>
    <col min="4" max="4" width="40.28515625" style="152" customWidth="1"/>
    <col min="5" max="6" width="18.42578125" style="152" customWidth="1"/>
    <col min="7" max="7" width="9.140625" style="152"/>
    <col min="8" max="8" width="9.85546875" style="152" bestFit="1" customWidth="1"/>
    <col min="9" max="16384" width="9.140625" style="152"/>
  </cols>
  <sheetData>
    <row r="1" spans="1:6" x14ac:dyDescent="0.3">
      <c r="A1" s="324" t="s">
        <v>15</v>
      </c>
      <c r="B1" s="324"/>
      <c r="C1" s="324"/>
      <c r="D1" s="324"/>
      <c r="E1" s="324"/>
      <c r="F1" s="324"/>
    </row>
    <row r="2" spans="1:6" x14ac:dyDescent="0.3">
      <c r="A2" s="324" t="s">
        <v>199</v>
      </c>
      <c r="B2" s="324"/>
      <c r="C2" s="324"/>
      <c r="D2" s="324"/>
      <c r="E2" s="324"/>
      <c r="F2" s="324"/>
    </row>
    <row r="3" spans="1:6" x14ac:dyDescent="0.3">
      <c r="A3" s="325" t="s">
        <v>159</v>
      </c>
      <c r="B3" s="325"/>
      <c r="C3" s="325"/>
      <c r="D3" s="325"/>
      <c r="E3" s="325"/>
      <c r="F3" s="325"/>
    </row>
    <row r="4" spans="1:6" x14ac:dyDescent="0.3">
      <c r="A4" s="153"/>
      <c r="B4" s="153"/>
      <c r="C4" s="153"/>
      <c r="E4" s="154"/>
      <c r="F4" s="154"/>
    </row>
    <row r="5" spans="1:6" s="329" customFormat="1" ht="21.75" customHeight="1" x14ac:dyDescent="0.2">
      <c r="A5" s="111" t="s">
        <v>16</v>
      </c>
      <c r="B5" s="326" t="str" cm="1">
        <f t="array" ref="B5">IF(Summary!C5:C5=0,"",Summary!C5:C5)</f>
        <v/>
      </c>
      <c r="C5" s="327"/>
      <c r="D5" s="328"/>
    </row>
    <row r="6" spans="1:6" ht="24" customHeight="1" thickBot="1" x14ac:dyDescent="0.35">
      <c r="A6" s="154"/>
      <c r="B6" s="154"/>
      <c r="C6" s="154"/>
      <c r="D6" s="154"/>
    </row>
    <row r="7" spans="1:6" ht="17.25" thickBot="1" x14ac:dyDescent="0.35">
      <c r="A7" s="294" t="s">
        <v>160</v>
      </c>
      <c r="B7" s="295"/>
      <c r="C7" s="295"/>
      <c r="D7" s="295"/>
      <c r="E7" s="296"/>
    </row>
    <row r="8" spans="1:6" s="153" customFormat="1" ht="17.25" thickBot="1" x14ac:dyDescent="0.35">
      <c r="A8" s="155" t="s">
        <v>161</v>
      </c>
      <c r="B8" s="156" t="s">
        <v>162</v>
      </c>
      <c r="C8" s="156" t="s">
        <v>163</v>
      </c>
      <c r="D8" s="157" t="s">
        <v>164</v>
      </c>
      <c r="E8" s="158" t="s">
        <v>110</v>
      </c>
    </row>
    <row r="9" spans="1:6" s="162" customFormat="1" ht="25.15" customHeight="1" x14ac:dyDescent="0.3">
      <c r="A9" s="159" t="s">
        <v>165</v>
      </c>
      <c r="B9" s="229" t="s">
        <v>236</v>
      </c>
      <c r="C9" s="160" t="s">
        <v>166</v>
      </c>
      <c r="D9" s="161" t="s">
        <v>167</v>
      </c>
      <c r="E9" s="231"/>
    </row>
    <row r="10" spans="1:6" s="162" customFormat="1" ht="25.15" customHeight="1" x14ac:dyDescent="0.3">
      <c r="A10" s="163" t="s">
        <v>168</v>
      </c>
      <c r="B10" s="230" t="s">
        <v>237</v>
      </c>
      <c r="C10" s="164" t="s">
        <v>169</v>
      </c>
      <c r="D10" s="165" t="s">
        <v>170</v>
      </c>
      <c r="E10" s="232"/>
    </row>
    <row r="11" spans="1:6" s="162" customFormat="1" ht="25.15" customHeight="1" x14ac:dyDescent="0.3">
      <c r="A11" s="163" t="s">
        <v>171</v>
      </c>
      <c r="B11" s="164" t="s">
        <v>172</v>
      </c>
      <c r="C11" s="164" t="s">
        <v>247</v>
      </c>
      <c r="D11" s="165" t="s">
        <v>172</v>
      </c>
      <c r="E11" s="232"/>
    </row>
    <row r="12" spans="1:6" s="162" customFormat="1" ht="25.15" customHeight="1" x14ac:dyDescent="0.3">
      <c r="A12" s="163" t="s">
        <v>173</v>
      </c>
      <c r="B12" s="164" t="s">
        <v>240</v>
      </c>
      <c r="C12" s="164" t="s">
        <v>241</v>
      </c>
      <c r="D12" s="165" t="s">
        <v>240</v>
      </c>
      <c r="E12" s="232"/>
    </row>
    <row r="13" spans="1:6" s="162" customFormat="1" ht="25.15" customHeight="1" x14ac:dyDescent="0.3">
      <c r="A13" s="163" t="s">
        <v>178</v>
      </c>
      <c r="B13" s="164" t="s">
        <v>246</v>
      </c>
      <c r="C13" s="164" t="s">
        <v>169</v>
      </c>
      <c r="D13" s="165" t="s">
        <v>170</v>
      </c>
      <c r="E13" s="232"/>
    </row>
    <row r="14" spans="1:6" s="162" customFormat="1" ht="25.15" customHeight="1" x14ac:dyDescent="0.3">
      <c r="A14" s="163" t="s">
        <v>182</v>
      </c>
      <c r="B14" s="164" t="s">
        <v>245</v>
      </c>
      <c r="C14" s="164" t="s">
        <v>169</v>
      </c>
      <c r="D14" s="165" t="s">
        <v>170</v>
      </c>
      <c r="E14" s="232"/>
    </row>
    <row r="15" spans="1:6" s="162" customFormat="1" ht="25.15" customHeight="1" x14ac:dyDescent="0.3">
      <c r="A15" s="163" t="s">
        <v>253</v>
      </c>
      <c r="B15" s="164" t="s">
        <v>190</v>
      </c>
      <c r="C15" s="164" t="s">
        <v>255</v>
      </c>
      <c r="D15" s="165" t="s">
        <v>190</v>
      </c>
      <c r="E15" s="232"/>
    </row>
    <row r="16" spans="1:6" s="162" customFormat="1" ht="25.15" customHeight="1" x14ac:dyDescent="0.3">
      <c r="A16" s="163" t="s">
        <v>254</v>
      </c>
      <c r="B16" s="164" t="s">
        <v>191</v>
      </c>
      <c r="C16" s="164" t="s">
        <v>256</v>
      </c>
      <c r="D16" s="165" t="s">
        <v>252</v>
      </c>
      <c r="E16" s="232"/>
    </row>
    <row r="17" spans="1:5" s="162" customFormat="1" ht="25.15" customHeight="1" x14ac:dyDescent="0.3">
      <c r="A17" s="163" t="s">
        <v>174</v>
      </c>
      <c r="B17" s="164" t="s">
        <v>175</v>
      </c>
      <c r="C17" s="164" t="s">
        <v>244</v>
      </c>
      <c r="D17" s="165" t="s">
        <v>235</v>
      </c>
      <c r="E17" s="232"/>
    </row>
    <row r="18" spans="1:5" s="162" customFormat="1" ht="25.15" customHeight="1" x14ac:dyDescent="0.3">
      <c r="A18" s="163" t="s">
        <v>176</v>
      </c>
      <c r="B18" s="164" t="s">
        <v>177</v>
      </c>
      <c r="C18" s="164" t="s">
        <v>244</v>
      </c>
      <c r="D18" s="165" t="s">
        <v>235</v>
      </c>
      <c r="E18" s="232"/>
    </row>
    <row r="19" spans="1:5" s="162" customFormat="1" ht="25.15" customHeight="1" x14ac:dyDescent="0.3">
      <c r="A19" s="163" t="s">
        <v>179</v>
      </c>
      <c r="B19" s="164" t="s">
        <v>249</v>
      </c>
      <c r="C19" s="164" t="s">
        <v>251</v>
      </c>
      <c r="D19" s="165" t="s">
        <v>250</v>
      </c>
      <c r="E19" s="232"/>
    </row>
    <row r="20" spans="1:5" s="162" customFormat="1" ht="25.15" customHeight="1" x14ac:dyDescent="0.3">
      <c r="A20" s="163" t="s">
        <v>180</v>
      </c>
      <c r="B20" s="164" t="s">
        <v>181</v>
      </c>
      <c r="C20" s="164" t="s">
        <v>242</v>
      </c>
      <c r="D20" s="165" t="s">
        <v>243</v>
      </c>
      <c r="E20" s="232"/>
    </row>
    <row r="21" spans="1:5" s="162" customFormat="1" ht="25.15" customHeight="1" x14ac:dyDescent="0.3">
      <c r="A21" s="163" t="s">
        <v>183</v>
      </c>
      <c r="B21" s="164" t="s">
        <v>184</v>
      </c>
      <c r="C21" s="164" t="s">
        <v>169</v>
      </c>
      <c r="D21" s="165" t="s">
        <v>257</v>
      </c>
      <c r="E21" s="232"/>
    </row>
    <row r="22" spans="1:5" s="162" customFormat="1" ht="25.15" customHeight="1" x14ac:dyDescent="0.3">
      <c r="A22" s="163" t="s">
        <v>185</v>
      </c>
      <c r="B22" s="164" t="s">
        <v>248</v>
      </c>
      <c r="C22" s="164" t="s">
        <v>244</v>
      </c>
      <c r="D22" s="165" t="s">
        <v>235</v>
      </c>
      <c r="E22" s="232"/>
    </row>
    <row r="23" spans="1:5" s="162" customFormat="1" ht="25.15" customHeight="1" thickBot="1" x14ac:dyDescent="0.35">
      <c r="A23" s="166" t="s">
        <v>186</v>
      </c>
      <c r="B23" s="227" t="s">
        <v>187</v>
      </c>
      <c r="C23" s="227" t="s">
        <v>239</v>
      </c>
      <c r="D23" s="228" t="s">
        <v>238</v>
      </c>
      <c r="E23" s="233"/>
    </row>
    <row r="24" spans="1:5" s="162" customFormat="1" ht="25.15" customHeight="1" x14ac:dyDescent="0.3">
      <c r="A24" s="152"/>
      <c r="B24" s="152"/>
      <c r="C24" s="152"/>
      <c r="D24" s="152"/>
      <c r="E24" s="152"/>
    </row>
    <row r="25" spans="1:5" s="162" customFormat="1" ht="24.75" customHeight="1" thickBot="1" x14ac:dyDescent="0.35">
      <c r="A25" s="152"/>
      <c r="B25" s="152"/>
      <c r="C25" s="152"/>
      <c r="D25" s="152"/>
      <c r="E25" s="152"/>
    </row>
    <row r="26" spans="1:5" s="162" customFormat="1" ht="57" customHeight="1" x14ac:dyDescent="0.3">
      <c r="A26" s="297" t="s">
        <v>24</v>
      </c>
      <c r="B26" s="298"/>
      <c r="C26" s="167" t="s">
        <v>25</v>
      </c>
      <c r="D26" s="152"/>
      <c r="E26" s="152"/>
    </row>
    <row r="27" spans="1:5" s="162" customFormat="1" ht="25.15" customHeight="1" x14ac:dyDescent="0.3">
      <c r="A27" s="290" t="s">
        <v>167</v>
      </c>
      <c r="B27" s="290"/>
      <c r="C27" s="235"/>
      <c r="D27" s="152"/>
      <c r="E27" s="152"/>
    </row>
    <row r="28" spans="1:5" s="162" customFormat="1" ht="25.15" customHeight="1" x14ac:dyDescent="0.3">
      <c r="A28" s="290" t="s">
        <v>170</v>
      </c>
      <c r="B28" s="290"/>
      <c r="C28" s="235"/>
      <c r="D28" s="152"/>
      <c r="E28" s="152"/>
    </row>
    <row r="29" spans="1:5" s="162" customFormat="1" ht="25.15" customHeight="1" x14ac:dyDescent="0.3">
      <c r="A29" s="289" t="s">
        <v>172</v>
      </c>
      <c r="B29" s="289"/>
      <c r="C29" s="235"/>
      <c r="D29" s="152"/>
      <c r="E29" s="152"/>
    </row>
    <row r="30" spans="1:5" s="162" customFormat="1" ht="25.15" customHeight="1" x14ac:dyDescent="0.3">
      <c r="A30" s="289" t="s">
        <v>240</v>
      </c>
      <c r="B30" s="289"/>
      <c r="C30" s="235"/>
      <c r="D30" s="152"/>
      <c r="E30" s="152"/>
    </row>
    <row r="31" spans="1:5" s="162" customFormat="1" ht="25.15" customHeight="1" x14ac:dyDescent="0.3">
      <c r="A31" s="289" t="s">
        <v>190</v>
      </c>
      <c r="B31" s="289"/>
      <c r="C31" s="235"/>
      <c r="D31" s="152"/>
      <c r="E31" s="152"/>
    </row>
    <row r="32" spans="1:5" s="162" customFormat="1" ht="25.15" customHeight="1" x14ac:dyDescent="0.3">
      <c r="A32" s="289" t="s">
        <v>235</v>
      </c>
      <c r="B32" s="289"/>
      <c r="C32" s="235"/>
      <c r="D32" s="152"/>
      <c r="E32" s="152"/>
    </row>
    <row r="33" spans="1:5" s="162" customFormat="1" ht="25.15" customHeight="1" x14ac:dyDescent="0.3">
      <c r="A33" s="289" t="s">
        <v>250</v>
      </c>
      <c r="B33" s="289"/>
      <c r="C33" s="235"/>
      <c r="D33" s="152"/>
      <c r="E33" s="152"/>
    </row>
    <row r="34" spans="1:5" s="162" customFormat="1" ht="25.15" customHeight="1" x14ac:dyDescent="0.3">
      <c r="A34" s="289" t="s">
        <v>243</v>
      </c>
      <c r="B34" s="289"/>
      <c r="C34" s="235"/>
      <c r="D34" s="152"/>
      <c r="E34" s="152"/>
    </row>
    <row r="35" spans="1:5" s="162" customFormat="1" ht="25.15" customHeight="1" x14ac:dyDescent="0.3">
      <c r="A35" s="293" t="s">
        <v>257</v>
      </c>
      <c r="B35" s="293"/>
      <c r="C35" s="235"/>
      <c r="D35" s="152"/>
      <c r="E35" s="152"/>
    </row>
    <row r="36" spans="1:5" s="162" customFormat="1" ht="25.15" customHeight="1" x14ac:dyDescent="0.3">
      <c r="A36" s="289" t="s">
        <v>238</v>
      </c>
      <c r="B36" s="289"/>
      <c r="C36" s="235"/>
      <c r="D36" s="152"/>
      <c r="E36" s="152"/>
    </row>
    <row r="37" spans="1:5" s="162" customFormat="1" ht="25.15" customHeight="1" thickBot="1" x14ac:dyDescent="0.35">
      <c r="A37" s="291" t="s">
        <v>188</v>
      </c>
      <c r="B37" s="292"/>
      <c r="C37" s="234" t="e">
        <f>Summary!D23-SUM(C27:C36)</f>
        <v>#VALUE!</v>
      </c>
      <c r="D37" s="168" t="s">
        <v>189</v>
      </c>
      <c r="E37" s="152"/>
    </row>
  </sheetData>
  <mergeCells count="17">
    <mergeCell ref="A1:F1"/>
    <mergeCell ref="A2:F2"/>
    <mergeCell ref="A3:F3"/>
    <mergeCell ref="A7:E7"/>
    <mergeCell ref="A26:B26"/>
    <mergeCell ref="A36:B36"/>
    <mergeCell ref="A27:B27"/>
    <mergeCell ref="A28:B28"/>
    <mergeCell ref="A37:B37"/>
    <mergeCell ref="B5:C5"/>
    <mergeCell ref="A29:B29"/>
    <mergeCell ref="A30:B30"/>
    <mergeCell ref="A31:B31"/>
    <mergeCell ref="A32:B32"/>
    <mergeCell ref="A33:B33"/>
    <mergeCell ref="A34:B34"/>
    <mergeCell ref="A35:B35"/>
  </mergeCells>
  <dataValidations count="1">
    <dataValidation allowBlank="1" showInputMessage="1" showErrorMessage="1" promptTitle="Wellness Specialist" sqref="A9:B23" xr:uid="{B1AF5597-71A1-4B3E-8F44-29A139FE0D4C}"/>
  </dataValidations>
  <pageMargins left="0.7" right="0.7" top="0.75" bottom="0.75" header="0.3" footer="0.3"/>
  <pageSetup scale="67" orientation="portrait" r:id="rId1"/>
  <headerFooter>
    <oddHeader>&amp;L&amp;G&amp;R
Request For Proposal
Budget Template</oddHeader>
    <oddFooter>&amp;R&amp;A</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4FA48-7FA5-448B-9FC8-093AC32A07D4}">
  <sheetPr>
    <tabColor rgb="FF00B0F0"/>
  </sheetPr>
  <dimension ref="B1:I148"/>
  <sheetViews>
    <sheetView showGridLines="0" zoomScale="85" zoomScaleNormal="85" zoomScaleSheetLayoutView="75" workbookViewId="0">
      <selection activeCell="C14" sqref="C14:F14"/>
    </sheetView>
  </sheetViews>
  <sheetFormatPr defaultColWidth="9.140625" defaultRowHeight="14.25" x14ac:dyDescent="0.2"/>
  <cols>
    <col min="1" max="1" width="3.42578125" style="9" customWidth="1"/>
    <col min="2" max="2" width="31.85546875" style="9" customWidth="1"/>
    <col min="3" max="3" width="13.5703125" style="9" customWidth="1"/>
    <col min="4" max="4" width="23.7109375" style="9" customWidth="1"/>
    <col min="5" max="5" width="19.140625" style="9" customWidth="1"/>
    <col min="6" max="6" width="34.140625" style="9" customWidth="1"/>
    <col min="7" max="7" width="24.28515625" style="9" customWidth="1"/>
    <col min="8" max="8" width="19.28515625" style="9" hidden="1" customWidth="1"/>
    <col min="9" max="9" width="19.28515625" style="9" customWidth="1"/>
    <col min="10" max="10" width="19.140625" style="9" customWidth="1"/>
    <col min="11" max="16384" width="9.140625" style="9"/>
  </cols>
  <sheetData>
    <row r="1" spans="2:9" x14ac:dyDescent="0.2">
      <c r="B1" s="109"/>
      <c r="C1" s="12"/>
      <c r="D1" s="12"/>
      <c r="E1" s="12"/>
    </row>
    <row r="2" spans="2:9" ht="15.75" x14ac:dyDescent="0.25">
      <c r="B2" s="77" t="s">
        <v>137</v>
      </c>
      <c r="C2" s="77"/>
      <c r="D2" s="77"/>
      <c r="E2" s="77"/>
      <c r="F2" s="77"/>
      <c r="G2" s="77"/>
      <c r="H2" s="77"/>
      <c r="I2" s="77"/>
    </row>
    <row r="3" spans="2:9" ht="15.75" x14ac:dyDescent="0.25">
      <c r="B3" s="77" t="s">
        <v>138</v>
      </c>
      <c r="C3" s="77"/>
      <c r="D3" s="77"/>
      <c r="E3" s="77"/>
      <c r="F3" s="77"/>
      <c r="G3" s="77"/>
      <c r="H3" s="77"/>
      <c r="I3" s="77"/>
    </row>
    <row r="4" spans="2:9" ht="15" x14ac:dyDescent="0.25">
      <c r="B4" s="70" t="s">
        <v>139</v>
      </c>
      <c r="C4" s="70"/>
      <c r="D4" s="70"/>
      <c r="E4" s="70"/>
      <c r="F4" s="70"/>
      <c r="G4" s="70"/>
      <c r="H4" s="70"/>
      <c r="I4" s="70"/>
    </row>
    <row r="5" spans="2:9" x14ac:dyDescent="0.2">
      <c r="B5" s="299"/>
      <c r="C5" s="299"/>
      <c r="D5" s="299"/>
      <c r="E5" s="299"/>
      <c r="F5" s="299"/>
      <c r="G5" s="299"/>
      <c r="H5" s="299"/>
      <c r="I5" s="299"/>
    </row>
    <row r="6" spans="2:9" ht="20.100000000000001" customHeight="1" x14ac:dyDescent="0.2">
      <c r="B6" s="10" t="s">
        <v>140</v>
      </c>
      <c r="C6" s="300" t="str" cm="1">
        <f t="array" ref="C6">IF(Summary!C6:C6=0,"",Summary!C6:C6)</f>
        <v/>
      </c>
      <c r="D6" s="301"/>
      <c r="E6" s="301"/>
      <c r="F6" s="302"/>
    </row>
    <row r="7" spans="2:9" ht="5.0999999999999996" customHeight="1" x14ac:dyDescent="0.2">
      <c r="B7" s="76"/>
      <c r="E7" s="12"/>
    </row>
    <row r="8" spans="2:9" ht="20.100000000000001" customHeight="1" x14ac:dyDescent="0.2">
      <c r="B8" s="10" t="s">
        <v>141</v>
      </c>
      <c r="C8" s="300" t="str" cm="1">
        <f t="array" ref="C8">IF(Summary!C10:C10=0,"",Summary!C10:C10)</f>
        <v/>
      </c>
      <c r="D8" s="301"/>
      <c r="E8" s="301"/>
      <c r="F8" s="302"/>
    </row>
    <row r="9" spans="2:9" ht="5.0999999999999996" customHeight="1" x14ac:dyDescent="0.2">
      <c r="B9" s="76"/>
      <c r="E9" s="12"/>
    </row>
    <row r="10" spans="2:9" ht="20.100000000000001" customHeight="1" x14ac:dyDescent="0.2">
      <c r="B10" s="10" t="s">
        <v>142</v>
      </c>
      <c r="C10" s="307" t="e">
        <f>IF(Personnel!#REF!=0,"",Personnel!#REF!)</f>
        <v>#REF!</v>
      </c>
      <c r="D10" s="308"/>
      <c r="E10" s="308"/>
      <c r="F10" s="309"/>
    </row>
    <row r="11" spans="2:9" ht="5.0999999999999996" customHeight="1" x14ac:dyDescent="0.2">
      <c r="B11" s="76"/>
      <c r="E11" s="12"/>
    </row>
    <row r="12" spans="2:9" ht="24.75" customHeight="1" x14ac:dyDescent="0.2">
      <c r="B12" s="41" t="s">
        <v>143</v>
      </c>
      <c r="C12" s="307" t="e">
        <f>IF(Personnel!#REF!=0,"",Personnel!#REF!)</f>
        <v>#REF!</v>
      </c>
      <c r="D12" s="308"/>
      <c r="E12" s="308"/>
      <c r="F12" s="309"/>
    </row>
    <row r="13" spans="2:9" ht="5.0999999999999996" customHeight="1" thickBot="1" x14ac:dyDescent="0.25">
      <c r="B13" s="76"/>
      <c r="E13" s="12"/>
    </row>
    <row r="14" spans="2:9" ht="33" customHeight="1" thickBot="1" x14ac:dyDescent="0.25">
      <c r="B14" s="75" t="s">
        <v>144</v>
      </c>
      <c r="C14" s="310"/>
      <c r="D14" s="311"/>
      <c r="E14" s="311"/>
      <c r="F14" s="312"/>
    </row>
    <row r="15" spans="2:9" ht="5.0999999999999996" customHeight="1" thickBot="1" x14ac:dyDescent="0.25">
      <c r="B15" s="76"/>
      <c r="E15" s="12"/>
    </row>
    <row r="16" spans="2:9" ht="33" customHeight="1" thickBot="1" x14ac:dyDescent="0.25">
      <c r="B16" s="75" t="s">
        <v>145</v>
      </c>
      <c r="C16" s="310"/>
      <c r="D16" s="311"/>
      <c r="E16" s="311"/>
      <c r="F16" s="312"/>
    </row>
    <row r="17" spans="2:9" ht="5.0999999999999996" customHeight="1" x14ac:dyDescent="0.2">
      <c r="B17" s="76"/>
      <c r="E17" s="12"/>
    </row>
    <row r="18" spans="2:9" x14ac:dyDescent="0.2">
      <c r="B18" s="108"/>
      <c r="C18" s="12"/>
      <c r="D18" s="12"/>
      <c r="E18" s="12"/>
    </row>
    <row r="19" spans="2:9" ht="25.5" x14ac:dyDescent="0.2">
      <c r="B19" s="149" t="s">
        <v>27</v>
      </c>
      <c r="C19" s="149" t="s">
        <v>28</v>
      </c>
      <c r="D19" s="149" t="s">
        <v>29</v>
      </c>
      <c r="E19" s="149" t="s">
        <v>30</v>
      </c>
      <c r="F19" s="149" t="s">
        <v>31</v>
      </c>
      <c r="G19" s="149" t="s">
        <v>32</v>
      </c>
      <c r="H19" s="149" t="s">
        <v>33</v>
      </c>
      <c r="I19" s="149" t="s">
        <v>34</v>
      </c>
    </row>
    <row r="20" spans="2:9" ht="19.5" customHeight="1" x14ac:dyDescent="0.2">
      <c r="B20" s="42" t="s">
        <v>35</v>
      </c>
      <c r="C20" s="43">
        <v>1234</v>
      </c>
      <c r="D20" s="44">
        <v>60000</v>
      </c>
      <c r="E20" s="45">
        <v>1820</v>
      </c>
      <c r="F20" s="44">
        <v>50000</v>
      </c>
      <c r="G20" s="46">
        <f>IF(E20&gt;0,D20/E20, "")</f>
        <v>32.967032967032964</v>
      </c>
      <c r="H20" s="47">
        <f>IF(F20&gt;0,F20/G20,"")</f>
        <v>1516.6666666666667</v>
      </c>
      <c r="I20" s="48">
        <f>IF(H20&gt;0,H20/E20,"")</f>
        <v>0.83333333333333337</v>
      </c>
    </row>
    <row r="21" spans="2:9" ht="20.100000000000001" customHeight="1" x14ac:dyDescent="0.2">
      <c r="B21" s="23"/>
      <c r="C21" s="49"/>
      <c r="D21" s="14"/>
      <c r="E21" s="50"/>
      <c r="F21" s="14"/>
      <c r="G21" s="107" t="str">
        <f>IF(E21&gt;0,D21/E21, "")</f>
        <v/>
      </c>
      <c r="H21" s="106" t="str">
        <f>IF(F21&gt;0,F21/G21,"")</f>
        <v/>
      </c>
      <c r="I21" s="102" t="str">
        <f>IFERROR(IF(H21&gt;0,H21/E21,""),"")</f>
        <v/>
      </c>
    </row>
    <row r="22" spans="2:9" ht="20.100000000000001" customHeight="1" x14ac:dyDescent="0.2">
      <c r="B22" s="23"/>
      <c r="C22" s="49"/>
      <c r="D22" s="14"/>
      <c r="E22" s="50"/>
      <c r="F22" s="14"/>
      <c r="G22" s="107" t="str">
        <f>IF(E22&gt;0,D22/E22, "")</f>
        <v/>
      </c>
      <c r="H22" s="106" t="str">
        <f>IF(F22&gt;0,F22/G22,"")</f>
        <v/>
      </c>
      <c r="I22" s="102" t="str">
        <f>IFERROR(IF(H22&gt;0,H22/E22,""),"")</f>
        <v/>
      </c>
    </row>
    <row r="23" spans="2:9" ht="20.100000000000001" customHeight="1" x14ac:dyDescent="0.2">
      <c r="B23" s="23"/>
      <c r="C23" s="49"/>
      <c r="D23" s="14"/>
      <c r="E23" s="50"/>
      <c r="F23" s="14"/>
      <c r="G23" s="107" t="str">
        <f>IF(E23&gt;0,D23/E23, "")</f>
        <v/>
      </c>
      <c r="H23" s="106" t="str">
        <f>IF(F23&gt;0,F23/G23,"")</f>
        <v/>
      </c>
      <c r="I23" s="102" t="str">
        <f>IFERROR(IF(H23&gt;0,H23/E23,""),"")</f>
        <v/>
      </c>
    </row>
    <row r="24" spans="2:9" ht="20.100000000000001" customHeight="1" x14ac:dyDescent="0.2">
      <c r="B24" s="23"/>
      <c r="C24" s="49"/>
      <c r="D24" s="14"/>
      <c r="E24" s="50"/>
      <c r="F24" s="14"/>
      <c r="G24" s="107" t="str">
        <f>IF(E24&gt;0,D24/E24, "")</f>
        <v/>
      </c>
      <c r="H24" s="106" t="str">
        <f>IF(F24&gt;0,F24/G24,"")</f>
        <v/>
      </c>
      <c r="I24" s="102" t="str">
        <f>IFERROR(IF(H24&gt;0,H24/E24,""),"")</f>
        <v/>
      </c>
    </row>
    <row r="25" spans="2:9" ht="15" thickBot="1" x14ac:dyDescent="0.25"/>
    <row r="26" spans="2:9" ht="24.95" customHeight="1" thickBot="1" x14ac:dyDescent="0.25">
      <c r="B26" s="275" t="s">
        <v>36</v>
      </c>
      <c r="C26" s="276"/>
      <c r="D26" s="276"/>
      <c r="E26" s="276"/>
      <c r="F26" s="105">
        <f>SUM(F21:F24)</f>
        <v>0</v>
      </c>
    </row>
    <row r="27" spans="2:9" ht="15" thickBot="1" x14ac:dyDescent="0.25"/>
    <row r="28" spans="2:9" ht="39" thickBot="1" x14ac:dyDescent="0.3">
      <c r="B28" s="149" t="s">
        <v>37</v>
      </c>
      <c r="C28" s="149" t="s">
        <v>28</v>
      </c>
      <c r="D28" s="149" t="s">
        <v>38</v>
      </c>
      <c r="E28" s="149" t="s">
        <v>39</v>
      </c>
      <c r="F28" s="149" t="s">
        <v>31</v>
      </c>
      <c r="G28" s="149" t="s">
        <v>34</v>
      </c>
      <c r="H28" s="51" t="s">
        <v>45</v>
      </c>
      <c r="I28" s="6"/>
    </row>
    <row r="29" spans="2:9" ht="20.100000000000001" customHeight="1" x14ac:dyDescent="0.2">
      <c r="B29" s="42" t="s">
        <v>40</v>
      </c>
      <c r="C29" s="43">
        <v>5678</v>
      </c>
      <c r="D29" s="52">
        <v>20</v>
      </c>
      <c r="E29" s="45">
        <v>914</v>
      </c>
      <c r="F29" s="44">
        <f>IF(D29&gt;0,D29*E29,"")</f>
        <v>18280</v>
      </c>
      <c r="G29" s="48">
        <f>IF(E29&gt;0,E29/1820,"")</f>
        <v>0.50219780219780219</v>
      </c>
      <c r="H29" s="53">
        <f>IF(E29&gt;0,F29*0.0765,"")</f>
        <v>1398.42</v>
      </c>
      <c r="I29" s="104"/>
    </row>
    <row r="30" spans="2:9" ht="20.100000000000001" customHeight="1" x14ac:dyDescent="0.2">
      <c r="B30" s="23"/>
      <c r="C30" s="49"/>
      <c r="D30" s="54"/>
      <c r="E30" s="55"/>
      <c r="F30" s="103" t="str">
        <f>IF(D30&gt;0,D30*E30,"")</f>
        <v/>
      </c>
      <c r="G30" s="102" t="str">
        <f>IF(E30&gt;0,E30/1827,"")</f>
        <v/>
      </c>
      <c r="H30" s="101" t="str">
        <f>IF(E30&gt;0,F30*0.0765,"")</f>
        <v/>
      </c>
      <c r="I30" s="100"/>
    </row>
    <row r="31" spans="2:9" ht="20.100000000000001" customHeight="1" x14ac:dyDescent="0.2">
      <c r="B31" s="23"/>
      <c r="C31" s="49"/>
      <c r="D31" s="54"/>
      <c r="E31" s="55"/>
      <c r="F31" s="103" t="str">
        <f>IF(D31&gt;0,D31*E31,"")</f>
        <v/>
      </c>
      <c r="G31" s="102" t="str">
        <f>IF(E31&gt;0,E31/1827,"")</f>
        <v/>
      </c>
      <c r="H31" s="101"/>
      <c r="I31" s="100"/>
    </row>
    <row r="32" spans="2:9" ht="20.100000000000001" customHeight="1" x14ac:dyDescent="0.2">
      <c r="B32" s="23"/>
      <c r="C32" s="49"/>
      <c r="D32" s="54"/>
      <c r="E32" s="55"/>
      <c r="F32" s="103" t="str">
        <f>IF(D32&gt;0,D32*E32,"")</f>
        <v/>
      </c>
      <c r="G32" s="102" t="str">
        <f>IF(E32&gt;0,E32/1827,"")</f>
        <v/>
      </c>
      <c r="H32" s="101"/>
      <c r="I32" s="100"/>
    </row>
    <row r="33" spans="2:9" ht="20.100000000000001" customHeight="1" x14ac:dyDescent="0.2">
      <c r="B33" s="23"/>
      <c r="C33" s="49"/>
      <c r="D33" s="54"/>
      <c r="E33" s="55"/>
      <c r="F33" s="103" t="str">
        <f>IF(D33&gt;0,D33*E33,"")</f>
        <v/>
      </c>
      <c r="G33" s="102" t="str">
        <f>IF(E33&gt;0,E33/1827,"")</f>
        <v/>
      </c>
      <c r="H33" s="101"/>
      <c r="I33" s="100"/>
    </row>
    <row r="34" spans="2:9" ht="15" thickBot="1" x14ac:dyDescent="0.25"/>
    <row r="35" spans="2:9" ht="24.95" customHeight="1" thickBot="1" x14ac:dyDescent="0.25">
      <c r="B35" s="275" t="s">
        <v>41</v>
      </c>
      <c r="C35" s="276"/>
      <c r="D35" s="276"/>
      <c r="E35" s="276"/>
      <c r="F35" s="99">
        <f>SUM(F30:F33)</f>
        <v>0</v>
      </c>
    </row>
    <row r="37" spans="2:9" ht="35.1" customHeight="1" x14ac:dyDescent="0.2">
      <c r="B37" s="56" t="s">
        <v>42</v>
      </c>
      <c r="C37" s="56" t="s">
        <v>43</v>
      </c>
      <c r="D37" s="56" t="s">
        <v>44</v>
      </c>
    </row>
    <row r="38" spans="2:9" ht="20.100000000000001" customHeight="1" x14ac:dyDescent="0.2">
      <c r="B38" s="57" t="s">
        <v>45</v>
      </c>
      <c r="C38" s="58"/>
      <c r="D38" s="34" t="str">
        <f t="shared" ref="D38:D51" si="0">IF(C38&gt;0,C38/$C$56,"")</f>
        <v/>
      </c>
      <c r="E38" s="98" t="s">
        <v>46</v>
      </c>
    </row>
    <row r="39" spans="2:9" ht="20.100000000000001" customHeight="1" x14ac:dyDescent="0.2">
      <c r="B39" s="59" t="s">
        <v>47</v>
      </c>
      <c r="C39" s="58"/>
      <c r="D39" s="34" t="str">
        <f t="shared" si="0"/>
        <v/>
      </c>
    </row>
    <row r="40" spans="2:9" ht="20.100000000000001" customHeight="1" x14ac:dyDescent="0.2">
      <c r="B40" s="57" t="s">
        <v>48</v>
      </c>
      <c r="C40" s="58"/>
      <c r="D40" s="34" t="str">
        <f t="shared" si="0"/>
        <v/>
      </c>
    </row>
    <row r="41" spans="2:9" ht="20.100000000000001" customHeight="1" x14ac:dyDescent="0.2">
      <c r="B41" s="57" t="s">
        <v>49</v>
      </c>
      <c r="C41" s="58"/>
      <c r="D41" s="34" t="str">
        <f t="shared" si="0"/>
        <v/>
      </c>
    </row>
    <row r="42" spans="2:9" ht="20.100000000000001" customHeight="1" x14ac:dyDescent="0.2">
      <c r="B42" s="57" t="s">
        <v>50</v>
      </c>
      <c r="C42" s="58"/>
      <c r="D42" s="34" t="str">
        <f t="shared" si="0"/>
        <v/>
      </c>
    </row>
    <row r="43" spans="2:9" ht="20.100000000000001" customHeight="1" x14ac:dyDescent="0.2">
      <c r="B43" s="57" t="s">
        <v>51</v>
      </c>
      <c r="C43" s="58"/>
      <c r="D43" s="34" t="str">
        <f t="shared" si="0"/>
        <v/>
      </c>
    </row>
    <row r="44" spans="2:9" ht="20.100000000000001" customHeight="1" x14ac:dyDescent="0.2">
      <c r="B44" s="57" t="s">
        <v>52</v>
      </c>
      <c r="C44" s="58"/>
      <c r="D44" s="34" t="str">
        <f t="shared" si="0"/>
        <v/>
      </c>
    </row>
    <row r="45" spans="2:9" ht="20.100000000000001" customHeight="1" x14ac:dyDescent="0.2">
      <c r="B45" s="59" t="s">
        <v>53</v>
      </c>
      <c r="C45" s="58"/>
      <c r="D45" s="34" t="str">
        <f t="shared" si="0"/>
        <v/>
      </c>
    </row>
    <row r="46" spans="2:9" ht="20.100000000000001" customHeight="1" x14ac:dyDescent="0.2">
      <c r="B46" s="59" t="s">
        <v>54</v>
      </c>
      <c r="C46" s="58"/>
      <c r="D46" s="34" t="str">
        <f t="shared" si="0"/>
        <v/>
      </c>
    </row>
    <row r="47" spans="2:9" ht="20.100000000000001" customHeight="1" x14ac:dyDescent="0.2">
      <c r="B47" s="59" t="s">
        <v>55</v>
      </c>
      <c r="C47" s="58"/>
      <c r="D47" s="34" t="str">
        <f t="shared" si="0"/>
        <v/>
      </c>
    </row>
    <row r="48" spans="2:9" ht="20.100000000000001" customHeight="1" x14ac:dyDescent="0.2">
      <c r="B48" s="59" t="s">
        <v>56</v>
      </c>
      <c r="C48" s="58"/>
      <c r="D48" s="34" t="str">
        <f t="shared" si="0"/>
        <v/>
      </c>
    </row>
    <row r="49" spans="2:6" ht="20.100000000000001" customHeight="1" x14ac:dyDescent="0.2">
      <c r="B49" s="59" t="s">
        <v>57</v>
      </c>
      <c r="C49" s="58"/>
      <c r="D49" s="34" t="str">
        <f t="shared" si="0"/>
        <v/>
      </c>
    </row>
    <row r="50" spans="2:6" ht="20.100000000000001" customHeight="1" x14ac:dyDescent="0.2">
      <c r="B50" s="59" t="s">
        <v>58</v>
      </c>
      <c r="C50" s="58"/>
      <c r="D50" s="34" t="str">
        <f t="shared" si="0"/>
        <v/>
      </c>
    </row>
    <row r="51" spans="2:6" ht="20.100000000000001" customHeight="1" x14ac:dyDescent="0.2">
      <c r="B51" s="59" t="s">
        <v>59</v>
      </c>
      <c r="C51" s="58"/>
      <c r="D51" s="34" t="str">
        <f t="shared" si="0"/>
        <v/>
      </c>
    </row>
    <row r="52" spans="2:6" ht="20.100000000000001" customHeight="1" x14ac:dyDescent="0.25">
      <c r="B52" s="60" t="s">
        <v>60</v>
      </c>
      <c r="C52" s="61">
        <f>+SUM(C38:C51)</f>
        <v>0</v>
      </c>
      <c r="D52" s="97">
        <f>+SUM(D38:D51)</f>
        <v>0</v>
      </c>
    </row>
    <row r="53" spans="2:6" ht="15" thickBot="1" x14ac:dyDescent="0.25"/>
    <row r="54" spans="2:6" ht="24.95" customHeight="1" x14ac:dyDescent="0.2">
      <c r="B54" s="62" t="s">
        <v>61</v>
      </c>
      <c r="C54" s="313">
        <f>+SUM(C56,C58)</f>
        <v>0</v>
      </c>
      <c r="D54" s="314"/>
      <c r="E54" s="91"/>
      <c r="F54" s="12"/>
    </row>
    <row r="55" spans="2:6" ht="5.0999999999999996" customHeight="1" x14ac:dyDescent="0.2">
      <c r="B55" s="63"/>
      <c r="C55" s="96"/>
      <c r="D55" s="95"/>
      <c r="E55" s="26"/>
    </row>
    <row r="56" spans="2:6" ht="24.95" customHeight="1" x14ac:dyDescent="0.2">
      <c r="B56" s="64" t="s">
        <v>62</v>
      </c>
      <c r="C56" s="303">
        <f>+SUM(F26,F35)</f>
        <v>0</v>
      </c>
      <c r="D56" s="304"/>
      <c r="E56" s="91"/>
      <c r="F56" s="12"/>
    </row>
    <row r="57" spans="2:6" ht="5.0999999999999996" customHeight="1" x14ac:dyDescent="0.2">
      <c r="B57" s="63"/>
      <c r="C57" s="96"/>
      <c r="D57" s="95"/>
    </row>
    <row r="58" spans="2:6" ht="24.95" customHeight="1" thickBot="1" x14ac:dyDescent="0.25">
      <c r="B58" s="65" t="s">
        <v>63</v>
      </c>
      <c r="C58" s="305">
        <f>+SUM(C38:C51)</f>
        <v>0</v>
      </c>
      <c r="D58" s="306"/>
    </row>
    <row r="59" spans="2:6" ht="15" thickBot="1" x14ac:dyDescent="0.25"/>
    <row r="60" spans="2:6" ht="24.95" customHeight="1" x14ac:dyDescent="0.2">
      <c r="B60" s="62" t="s">
        <v>64</v>
      </c>
      <c r="C60" s="319">
        <f>+SUM(I21:I24,G30:G33)</f>
        <v>0</v>
      </c>
      <c r="D60" s="320"/>
    </row>
    <row r="61" spans="2:6" ht="5.0999999999999996" customHeight="1" x14ac:dyDescent="0.2">
      <c r="B61" s="63"/>
      <c r="C61" s="96"/>
      <c r="D61" s="95"/>
    </row>
    <row r="62" spans="2:6" ht="24.95" customHeight="1" thickBot="1" x14ac:dyDescent="0.25">
      <c r="B62" s="65" t="s">
        <v>64</v>
      </c>
      <c r="C62" s="321">
        <f>COUNT(I21:I24,G30:G33)</f>
        <v>0</v>
      </c>
      <c r="D62" s="322"/>
    </row>
    <row r="65" spans="2:3" ht="18" x14ac:dyDescent="0.2">
      <c r="B65" s="66" t="s">
        <v>19</v>
      </c>
    </row>
    <row r="67" spans="2:3" x14ac:dyDescent="0.2">
      <c r="B67" s="149" t="s">
        <v>66</v>
      </c>
      <c r="C67" s="149" t="s">
        <v>43</v>
      </c>
    </row>
    <row r="68" spans="2:3" x14ac:dyDescent="0.2">
      <c r="B68" s="13" t="s">
        <v>67</v>
      </c>
      <c r="C68" s="14"/>
    </row>
    <row r="69" spans="2:3" x14ac:dyDescent="0.2">
      <c r="B69" s="13" t="s">
        <v>68</v>
      </c>
      <c r="C69" s="14"/>
    </row>
    <row r="70" spans="2:3" x14ac:dyDescent="0.2">
      <c r="B70" s="13" t="s">
        <v>69</v>
      </c>
      <c r="C70" s="14"/>
    </row>
    <row r="71" spans="2:3" x14ac:dyDescent="0.2">
      <c r="B71" s="13" t="s">
        <v>70</v>
      </c>
      <c r="C71" s="14"/>
    </row>
    <row r="72" spans="2:3" x14ac:dyDescent="0.2">
      <c r="B72" s="13" t="s">
        <v>71</v>
      </c>
      <c r="C72" s="14"/>
    </row>
    <row r="73" spans="2:3" x14ac:dyDescent="0.2">
      <c r="B73" s="13" t="s">
        <v>72</v>
      </c>
      <c r="C73" s="14"/>
    </row>
    <row r="74" spans="2:3" x14ac:dyDescent="0.2">
      <c r="B74" s="13" t="s">
        <v>73</v>
      </c>
      <c r="C74" s="14"/>
    </row>
    <row r="75" spans="2:3" x14ac:dyDescent="0.2">
      <c r="B75" s="13" t="s">
        <v>74</v>
      </c>
      <c r="C75" s="14"/>
    </row>
    <row r="76" spans="2:3" x14ac:dyDescent="0.2">
      <c r="B76" s="13" t="s">
        <v>75</v>
      </c>
      <c r="C76" s="14"/>
    </row>
    <row r="77" spans="2:3" x14ac:dyDescent="0.2">
      <c r="B77" s="13" t="s">
        <v>76</v>
      </c>
      <c r="C77" s="14"/>
    </row>
    <row r="78" spans="2:3" x14ac:dyDescent="0.2">
      <c r="B78" s="13" t="s">
        <v>77</v>
      </c>
      <c r="C78" s="14"/>
    </row>
    <row r="79" spans="2:3" x14ac:dyDescent="0.2">
      <c r="B79" s="13" t="s">
        <v>78</v>
      </c>
      <c r="C79" s="14"/>
    </row>
    <row r="80" spans="2:3" x14ac:dyDescent="0.2">
      <c r="B80" s="13" t="s">
        <v>79</v>
      </c>
      <c r="C80" s="14"/>
    </row>
    <row r="81" spans="2:3" x14ac:dyDescent="0.2">
      <c r="B81" s="13" t="s">
        <v>80</v>
      </c>
      <c r="C81" s="14"/>
    </row>
    <row r="82" spans="2:3" x14ac:dyDescent="0.2">
      <c r="B82" s="13" t="s">
        <v>81</v>
      </c>
      <c r="C82" s="14"/>
    </row>
    <row r="83" spans="2:3" x14ac:dyDescent="0.2">
      <c r="B83" s="13" t="s">
        <v>82</v>
      </c>
      <c r="C83" s="14"/>
    </row>
    <row r="84" spans="2:3" x14ac:dyDescent="0.2">
      <c r="B84" s="13" t="s">
        <v>83</v>
      </c>
      <c r="C84" s="14"/>
    </row>
    <row r="85" spans="2:3" x14ac:dyDescent="0.2">
      <c r="B85" s="13" t="s">
        <v>59</v>
      </c>
      <c r="C85" s="14"/>
    </row>
    <row r="86" spans="2:3" x14ac:dyDescent="0.2">
      <c r="B86" s="237"/>
      <c r="C86" s="237"/>
    </row>
    <row r="87" spans="2:3" ht="15" thickBot="1" x14ac:dyDescent="0.25">
      <c r="B87" s="89"/>
      <c r="C87" s="89"/>
    </row>
    <row r="88" spans="2:3" ht="15" thickBot="1" x14ac:dyDescent="0.25">
      <c r="B88" s="15" t="s">
        <v>84</v>
      </c>
      <c r="C88" s="18">
        <f>SUM(C68:C85)</f>
        <v>0</v>
      </c>
    </row>
    <row r="91" spans="2:3" x14ac:dyDescent="0.2">
      <c r="B91" s="149" t="s">
        <v>86</v>
      </c>
      <c r="C91" s="149" t="s">
        <v>43</v>
      </c>
    </row>
    <row r="92" spans="2:3" x14ac:dyDescent="0.2">
      <c r="B92" s="13" t="s">
        <v>87</v>
      </c>
      <c r="C92" s="16"/>
    </row>
    <row r="93" spans="2:3" x14ac:dyDescent="0.2">
      <c r="B93" s="13" t="s">
        <v>88</v>
      </c>
      <c r="C93" s="16"/>
    </row>
    <row r="94" spans="2:3" x14ac:dyDescent="0.2">
      <c r="B94" s="13" t="s">
        <v>89</v>
      </c>
      <c r="C94" s="16"/>
    </row>
    <row r="95" spans="2:3" x14ac:dyDescent="0.2">
      <c r="B95" s="13" t="s">
        <v>90</v>
      </c>
      <c r="C95" s="16"/>
    </row>
    <row r="96" spans="2:3" x14ac:dyDescent="0.2">
      <c r="B96" s="13" t="s">
        <v>91</v>
      </c>
      <c r="C96" s="16"/>
    </row>
    <row r="97" spans="2:3" x14ac:dyDescent="0.2">
      <c r="B97" s="13" t="s">
        <v>92</v>
      </c>
      <c r="C97" s="16"/>
    </row>
    <row r="98" spans="2:3" x14ac:dyDescent="0.2">
      <c r="B98" s="13" t="s">
        <v>93</v>
      </c>
      <c r="C98" s="16"/>
    </row>
    <row r="99" spans="2:3" x14ac:dyDescent="0.2">
      <c r="B99" s="13" t="s">
        <v>94</v>
      </c>
      <c r="C99" s="16"/>
    </row>
    <row r="100" spans="2:3" x14ac:dyDescent="0.2">
      <c r="B100" s="13" t="s">
        <v>95</v>
      </c>
      <c r="C100" s="16"/>
    </row>
    <row r="101" spans="2:3" x14ac:dyDescent="0.2">
      <c r="B101" s="237"/>
      <c r="C101" s="237"/>
    </row>
    <row r="102" spans="2:3" ht="15" thickBot="1" x14ac:dyDescent="0.25"/>
    <row r="103" spans="2:3" ht="15" thickBot="1" x14ac:dyDescent="0.25">
      <c r="B103" s="150" t="s">
        <v>96</v>
      </c>
      <c r="C103" s="18">
        <f>SUM(C92:C100)</f>
        <v>0</v>
      </c>
    </row>
    <row r="106" spans="2:3" x14ac:dyDescent="0.2">
      <c r="B106" s="149" t="s">
        <v>98</v>
      </c>
      <c r="C106" s="149" t="s">
        <v>43</v>
      </c>
    </row>
    <row r="107" spans="2:3" x14ac:dyDescent="0.2">
      <c r="B107" s="13" t="s">
        <v>99</v>
      </c>
      <c r="C107" s="17"/>
    </row>
    <row r="108" spans="2:3" x14ac:dyDescent="0.2">
      <c r="B108" s="13" t="s">
        <v>100</v>
      </c>
      <c r="C108" s="17"/>
    </row>
    <row r="109" spans="2:3" x14ac:dyDescent="0.2">
      <c r="B109" s="13" t="s">
        <v>101</v>
      </c>
      <c r="C109" s="17"/>
    </row>
    <row r="110" spans="2:3" x14ac:dyDescent="0.2">
      <c r="B110" s="13" t="s">
        <v>59</v>
      </c>
      <c r="C110" s="17"/>
    </row>
    <row r="111" spans="2:3" x14ac:dyDescent="0.2">
      <c r="B111" s="237"/>
      <c r="C111" s="237"/>
    </row>
    <row r="112" spans="2:3" ht="15" thickBot="1" x14ac:dyDescent="0.25"/>
    <row r="113" spans="2:4" ht="15" thickBot="1" x14ac:dyDescent="0.25">
      <c r="B113" s="150" t="s">
        <v>102</v>
      </c>
      <c r="C113" s="18">
        <f>SUM(C107:C110)</f>
        <v>0</v>
      </c>
    </row>
    <row r="116" spans="2:4" x14ac:dyDescent="0.2">
      <c r="B116" s="149" t="s">
        <v>104</v>
      </c>
      <c r="C116" s="149" t="s">
        <v>43</v>
      </c>
    </row>
    <row r="117" spans="2:4" x14ac:dyDescent="0.2">
      <c r="B117" s="13" t="s">
        <v>105</v>
      </c>
      <c r="C117" s="17"/>
    </row>
    <row r="118" spans="2:4" x14ac:dyDescent="0.2">
      <c r="B118" s="13" t="s">
        <v>106</v>
      </c>
      <c r="C118" s="17"/>
    </row>
    <row r="119" spans="2:4" x14ac:dyDescent="0.2">
      <c r="B119" s="13" t="s">
        <v>107</v>
      </c>
      <c r="C119" s="17"/>
    </row>
    <row r="120" spans="2:4" x14ac:dyDescent="0.2">
      <c r="B120" s="237"/>
      <c r="C120" s="237"/>
    </row>
    <row r="121" spans="2:4" ht="15" thickBot="1" x14ac:dyDescent="0.25"/>
    <row r="122" spans="2:4" ht="15" thickBot="1" x14ac:dyDescent="0.25">
      <c r="B122" s="150" t="s">
        <v>108</v>
      </c>
      <c r="C122" s="18">
        <f>SUM(C117:C119)</f>
        <v>0</v>
      </c>
    </row>
    <row r="125" spans="2:4" x14ac:dyDescent="0.2">
      <c r="B125" s="149" t="s">
        <v>109</v>
      </c>
      <c r="C125" s="149" t="s">
        <v>110</v>
      </c>
      <c r="D125" s="149" t="s">
        <v>43</v>
      </c>
    </row>
    <row r="126" spans="2:4" x14ac:dyDescent="0.2">
      <c r="B126" s="19"/>
      <c r="C126" s="20"/>
      <c r="D126" s="21"/>
    </row>
    <row r="127" spans="2:4" x14ac:dyDescent="0.2">
      <c r="B127" s="19"/>
      <c r="C127" s="20"/>
      <c r="D127" s="21"/>
    </row>
    <row r="128" spans="2:4" x14ac:dyDescent="0.2">
      <c r="B128" s="19"/>
      <c r="C128" s="20"/>
      <c r="D128" s="21"/>
    </row>
    <row r="129" spans="2:7" x14ac:dyDescent="0.2">
      <c r="B129" s="19"/>
      <c r="C129" s="20"/>
      <c r="D129" s="21"/>
    </row>
    <row r="130" spans="2:7" x14ac:dyDescent="0.2">
      <c r="B130" s="19"/>
      <c r="C130" s="20"/>
      <c r="D130" s="21"/>
    </row>
    <row r="131" spans="2:7" x14ac:dyDescent="0.2">
      <c r="B131" s="22"/>
      <c r="C131" s="22"/>
      <c r="D131" s="22"/>
    </row>
    <row r="132" spans="2:7" ht="15" thickBot="1" x14ac:dyDescent="0.25"/>
    <row r="133" spans="2:7" ht="15" thickBot="1" x14ac:dyDescent="0.25">
      <c r="B133" s="275" t="s">
        <v>111</v>
      </c>
      <c r="C133" s="277"/>
      <c r="D133" s="94">
        <f>SUM(D126:D130)</f>
        <v>0</v>
      </c>
    </row>
    <row r="134" spans="2:7" x14ac:dyDescent="0.2">
      <c r="E134" s="93"/>
    </row>
    <row r="135" spans="2:7" ht="38.25" x14ac:dyDescent="0.2">
      <c r="B135" s="149" t="s">
        <v>146</v>
      </c>
      <c r="C135" s="149" t="s">
        <v>124</v>
      </c>
      <c r="D135" s="149" t="s">
        <v>147</v>
      </c>
      <c r="E135" s="149" t="s">
        <v>148</v>
      </c>
      <c r="F135" s="149" t="s">
        <v>149</v>
      </c>
      <c r="G135" s="149" t="s">
        <v>43</v>
      </c>
    </row>
    <row r="136" spans="2:7" x14ac:dyDescent="0.2">
      <c r="B136" s="23"/>
      <c r="C136" s="23"/>
      <c r="D136" s="23"/>
      <c r="E136" s="23"/>
      <c r="F136" s="24"/>
      <c r="G136" s="17"/>
    </row>
    <row r="137" spans="2:7" x14ac:dyDescent="0.2">
      <c r="B137" s="237"/>
      <c r="C137" s="237"/>
      <c r="D137" s="237"/>
      <c r="E137" s="237"/>
      <c r="F137" s="237"/>
      <c r="G137" s="237"/>
    </row>
    <row r="138" spans="2:7" ht="15" thickBot="1" x14ac:dyDescent="0.25"/>
    <row r="139" spans="2:7" ht="15" thickBot="1" x14ac:dyDescent="0.25">
      <c r="B139" s="92"/>
      <c r="C139" s="92"/>
      <c r="D139" s="92"/>
      <c r="E139" s="315" t="s">
        <v>150</v>
      </c>
      <c r="F139" s="316"/>
      <c r="G139" s="25">
        <f>+SUM(G136:G136)</f>
        <v>0</v>
      </c>
    </row>
    <row r="141" spans="2:7" ht="15" thickBot="1" x14ac:dyDescent="0.25"/>
    <row r="142" spans="2:7" ht="16.5" thickBot="1" x14ac:dyDescent="0.3">
      <c r="B142" s="67" t="s">
        <v>151</v>
      </c>
      <c r="C142" s="68">
        <f>+G139+D133+C122+C113+C103+C88</f>
        <v>0</v>
      </c>
    </row>
    <row r="144" spans="2:7" ht="15" thickBot="1" x14ac:dyDescent="0.25"/>
    <row r="145" spans="2:3" ht="16.5" customHeight="1" thickBot="1" x14ac:dyDescent="0.3">
      <c r="B145" s="317" t="s">
        <v>152</v>
      </c>
      <c r="C145" s="318"/>
    </row>
    <row r="146" spans="2:3" ht="15.75" x14ac:dyDescent="0.25">
      <c r="B146" s="71" t="s">
        <v>153</v>
      </c>
      <c r="C146" s="72">
        <f>+C54</f>
        <v>0</v>
      </c>
    </row>
    <row r="147" spans="2:3" ht="16.5" thickBot="1" x14ac:dyDescent="0.3">
      <c r="B147" s="73" t="s">
        <v>154</v>
      </c>
      <c r="C147" s="74">
        <f>+C142</f>
        <v>0</v>
      </c>
    </row>
    <row r="148" spans="2:3" ht="16.5" thickBot="1" x14ac:dyDescent="0.3">
      <c r="B148" s="67" t="s">
        <v>155</v>
      </c>
      <c r="C148" s="68">
        <f>+C147+C146</f>
        <v>0</v>
      </c>
    </row>
  </sheetData>
  <mergeCells count="22">
    <mergeCell ref="E139:F139"/>
    <mergeCell ref="B145:C145"/>
    <mergeCell ref="B86:C86"/>
    <mergeCell ref="C60:D60"/>
    <mergeCell ref="C62:D62"/>
    <mergeCell ref="B101:C101"/>
    <mergeCell ref="B111:C111"/>
    <mergeCell ref="B120:C120"/>
    <mergeCell ref="B133:C133"/>
    <mergeCell ref="B137:G137"/>
    <mergeCell ref="B5:I5"/>
    <mergeCell ref="C6:F6"/>
    <mergeCell ref="C8:F8"/>
    <mergeCell ref="C56:D56"/>
    <mergeCell ref="C58:D58"/>
    <mergeCell ref="C10:F10"/>
    <mergeCell ref="C12:F12"/>
    <mergeCell ref="C14:F14"/>
    <mergeCell ref="B26:E26"/>
    <mergeCell ref="B35:E35"/>
    <mergeCell ref="C54:D54"/>
    <mergeCell ref="C16:F16"/>
  </mergeCells>
  <conditionalFormatting sqref="D52">
    <cfRule type="cellIs" dxfId="0" priority="1" operator="greaterThan">
      <formula>0.35</formula>
    </cfRule>
  </conditionalFormatting>
  <pageMargins left="0.7" right="0.7" top="0.75" bottom="0.75" header="0.3" footer="0.3"/>
  <pageSetup scale="62" fitToHeight="6" orientation="landscape" r:id="rId1"/>
  <headerFooter>
    <oddHeader>&amp;L&amp;G</oddHeader>
    <oddFooter>&amp;C&amp;P of &amp;N</oddFooter>
  </headerFooter>
  <rowBreaks count="3" manualBreakCount="3">
    <brk id="36" max="8" man="1"/>
    <brk id="63" max="8" man="1"/>
    <brk id="103" max="8" man="1"/>
  </rowBreaks>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ccb400e1-9b58-4269-9f27-de4a48ab93a2">
      <UserInfo>
        <DisplayName>SharingLinks.ec6c1c56-4926-4e06-a6d2-50187d36ad09.Flexible.8f81df2b-448a-4bac-a853-7507d3ce7ed3</DisplayName>
        <AccountId>120</AccountId>
        <AccountType/>
      </UserInfo>
      <UserInfo>
        <DisplayName>Hub and Spoke Owners</DisplayName>
        <AccountId>77</AccountId>
        <AccountType/>
      </UserInfo>
      <UserInfo>
        <DisplayName>Home Care Members</DisplayName>
        <AccountId>55</AccountId>
        <AccountType/>
      </UserInfo>
      <UserInfo>
        <DisplayName>SharingLinks.6e0412ce-ad4b-4268-bea3-27ff6c336c4a.Flexible.b7a23f73-84ab-409f-983f-cec841b6cf9b</DisplayName>
        <AccountId>191</AccountId>
        <AccountType/>
      </UserInfo>
      <UserInfo>
        <DisplayName>Kristen Fitzgerald (AGING)</DisplayName>
        <AccountId>371</AccountId>
        <AccountType/>
      </UserInfo>
    </SharedWithUsers>
    <lcf76f155ced4ddcb4097134ff3c332f xmlns="b4377084-7807-433e-a17b-3454999efd37">
      <Terms xmlns="http://schemas.microsoft.com/office/infopath/2007/PartnerControls"/>
    </lcf76f155ced4ddcb4097134ff3c332f>
    <TaxCatchAll xmlns="bb495e86-2d7b-4558-8014-97b77dc3d65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03A3BFD0057FF478420481AA345726B" ma:contentTypeVersion="16" ma:contentTypeDescription="Create a new document." ma:contentTypeScope="" ma:versionID="2a3e35e5bd243c855568d884e50c28f9">
  <xsd:schema xmlns:xsd="http://www.w3.org/2001/XMLSchema" xmlns:xs="http://www.w3.org/2001/XMLSchema" xmlns:p="http://schemas.microsoft.com/office/2006/metadata/properties" xmlns:ns2="b4377084-7807-433e-a17b-3454999efd37" xmlns:ns3="ccb400e1-9b58-4269-9f27-de4a48ab93a2" xmlns:ns4="bb495e86-2d7b-4558-8014-97b77dc3d656" targetNamespace="http://schemas.microsoft.com/office/2006/metadata/properties" ma:root="true" ma:fieldsID="78920606be3440fee4c95f268fb61ce7" ns2:_="" ns3:_="" ns4:_="">
    <xsd:import namespace="b4377084-7807-433e-a17b-3454999efd37"/>
    <xsd:import namespace="ccb400e1-9b58-4269-9f27-de4a48ab93a2"/>
    <xsd:import namespace="bb495e86-2d7b-4558-8014-97b77dc3d65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377084-7807-433e-a17b-3454999efd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b4f074c-b2b8-450b-8d7f-e48a28ce4cf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Location" ma:index="23"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cb400e1-9b58-4269-9f27-de4a48ab93a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b495e86-2d7b-4558-8014-97b77dc3d656"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fe2d4035-3869-4d36-bd25-5ce437394e36}" ma:internalName="TaxCatchAll" ma:showField="CatchAllData" ma:web="bb495e86-2d7b-4558-8014-97b77dc3d65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BFA42D0-7AFB-417F-A923-3084E7829983}">
  <ds:schemaRefs>
    <ds:schemaRef ds:uri="http://schemas.microsoft.com/office/2006/metadata/properties"/>
    <ds:schemaRef ds:uri="http://schemas.microsoft.com/office/infopath/2007/PartnerControls"/>
    <ds:schemaRef ds:uri="ccb400e1-9b58-4269-9f27-de4a48ab93a2"/>
    <ds:schemaRef ds:uri="b4377084-7807-433e-a17b-3454999efd37"/>
    <ds:schemaRef ds:uri="bb495e86-2d7b-4558-8014-97b77dc3d656"/>
    <ds:schemaRef ds:uri="4d36fac2-fa3e-4119-83d7-5d649d1aef64"/>
    <ds:schemaRef ds:uri="c1fc0ff2-744f-4a81-a912-947d51a3455b"/>
    <ds:schemaRef ds:uri="44d42af8-35e3-4f93-a629-2737b1166842"/>
  </ds:schemaRefs>
</ds:datastoreItem>
</file>

<file path=customXml/itemProps2.xml><?xml version="1.0" encoding="utf-8"?>
<ds:datastoreItem xmlns:ds="http://schemas.openxmlformats.org/officeDocument/2006/customXml" ds:itemID="{F8CF05E6-F9F8-42AE-8753-193CADC24126}"/>
</file>

<file path=customXml/itemProps3.xml><?xml version="1.0" encoding="utf-8"?>
<ds:datastoreItem xmlns:ds="http://schemas.openxmlformats.org/officeDocument/2006/customXml" ds:itemID="{5A25D3FF-A170-484E-AAD1-C630C091E31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10</vt:i4>
      </vt:variant>
    </vt:vector>
  </HeadingPairs>
  <TitlesOfParts>
    <vt:vector size="17" baseType="lpstr">
      <vt:lpstr>Instructions</vt:lpstr>
      <vt:lpstr>Summary</vt:lpstr>
      <vt:lpstr>Personnel</vt:lpstr>
      <vt:lpstr>OTPS</vt:lpstr>
      <vt:lpstr>OTPS Rent</vt:lpstr>
      <vt:lpstr>Service - Cost Center</vt:lpstr>
      <vt:lpstr>Startup</vt:lpstr>
      <vt:lpstr>OTPS!Print_Area</vt:lpstr>
      <vt:lpstr>'OTPS Rent'!Print_Area</vt:lpstr>
      <vt:lpstr>'Service - Cost Center'!Print_Area</vt:lpstr>
      <vt:lpstr>Startup!Print_Area</vt:lpstr>
      <vt:lpstr>Summary!Print_Area</vt:lpstr>
      <vt:lpstr>OTPS!Print_Titles</vt:lpstr>
      <vt:lpstr>Personnel!Print_Titles</vt:lpstr>
      <vt:lpstr>'Service - Cost Center'!Print_Titles</vt:lpstr>
      <vt:lpstr>Startup!Print_Titles</vt:lpstr>
      <vt:lpstr>Summary!Print_Titles</vt:lpstr>
    </vt:vector>
  </TitlesOfParts>
  <Manager/>
  <Company>NYC Department For The Aging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Kristen Fitzgerald (AGING)</dc:creator>
  <cp:keywords/>
  <dc:description/>
  <cp:lastModifiedBy>Mary Tracy (Aging)</cp:lastModifiedBy>
  <cp:revision/>
  <dcterms:created xsi:type="dcterms:W3CDTF">2021-08-12T13:20:28Z</dcterms:created>
  <dcterms:modified xsi:type="dcterms:W3CDTF">2026-08-05T19:44:48Z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0x010100A03A3BFD0057FF478420481AA345726B</vt:lpwstr>
  </property>
  <property fmtid="{D5CDD505-2E9C-101B-9397-08002B2CF9AE}" pid="3" name="MediaServiceImageTags">
    <vt:lpwstr/>
  </property>
  <property fmtid="{D5CDD505-2E9C-101B-9397-08002B2CF9AE}" pid="4" name="MSIP_Label_ebba276f-0474-4e48-a2bc-69b0eb22318c_Enabled">
    <vt:lpwstr>true</vt:lpwstr>
  </property>
  <property fmtid="{D5CDD505-2E9C-101B-9397-08002B2CF9AE}" pid="5" name="MSIP_Label_ebba276f-0474-4e48-a2bc-69b0eb22318c_SetDate">
    <vt:lpwstr>2026-07-10T18:21:10Z</vt:lpwstr>
  </property>
  <property fmtid="{D5CDD505-2E9C-101B-9397-08002B2CF9AE}" pid="6" name="MSIP_Label_ebba276f-0474-4e48-a2bc-69b0eb22318c_Method">
    <vt:lpwstr>Standard</vt:lpwstr>
  </property>
  <property fmtid="{D5CDD505-2E9C-101B-9397-08002B2CF9AE}" pid="7" name="MSIP_Label_ebba276f-0474-4e48-a2bc-69b0eb22318c_Name">
    <vt:lpwstr>Non-Restricted-Main</vt:lpwstr>
  </property>
  <property fmtid="{D5CDD505-2E9C-101B-9397-08002B2CF9AE}" pid="8" name="MSIP_Label_ebba276f-0474-4e48-a2bc-69b0eb22318c_SiteId">
    <vt:lpwstr>32f56fc7-5f81-4e22-a95b-15da66513bef</vt:lpwstr>
  </property>
  <property fmtid="{D5CDD505-2E9C-101B-9397-08002B2CF9AE}" pid="9" name="MSIP_Label_ebba276f-0474-4e48-a2bc-69b0eb22318c_ActionId">
    <vt:lpwstr>62374478-5d4d-4ed2-a770-0e4123e3804e</vt:lpwstr>
  </property>
  <property fmtid="{D5CDD505-2E9C-101B-9397-08002B2CF9AE}" pid="10" name="MSIP_Label_ebba276f-0474-4e48-a2bc-69b0eb22318c_ContentBits">
    <vt:lpwstr>0</vt:lpwstr>
  </property>
  <property fmtid="{D5CDD505-2E9C-101B-9397-08002B2CF9AE}" pid="11" name="MSIP_Label_ebba276f-0474-4e48-a2bc-69b0eb22318c_Tag">
    <vt:lpwstr>10, 3, 0, 1</vt:lpwstr>
  </property>
</Properties>
</file>